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activeTab="2"/>
  </bookViews>
  <sheets>
    <sheet name="附表1" sheetId="4" r:id="rId1"/>
    <sheet name="附表2" sheetId="5" r:id="rId2"/>
    <sheet name="附表3" sheetId="6" r:id="rId3"/>
  </sheets>
  <definedNames>
    <definedName name="_xlnm.Print_Area" localSheetId="0">附表1!$A$1:$F$84</definedName>
    <definedName name="_xlnm.Print_Area" localSheetId="1">附表2!$A$1:$G$22</definedName>
    <definedName name="_xlnm.Print_Area" localSheetId="2">附表3!$A$1:$R$42</definedName>
    <definedName name="_xlnm.Print_Titles" localSheetId="0">附表1!$2:$5</definedName>
    <definedName name="_xlnm.Print_Titles" localSheetId="1">附表2!$2:$5</definedName>
    <definedName name="_xlnm.Print_Titles" localSheetId="2">附表3!$2:$6</definedName>
  </definedNames>
  <calcPr calcId="144525"/>
</workbook>
</file>

<file path=xl/sharedStrings.xml><?xml version="1.0" encoding="utf-8"?>
<sst xmlns="http://schemas.openxmlformats.org/spreadsheetml/2006/main" count="389" uniqueCount="310">
  <si>
    <t>附表1</t>
  </si>
  <si>
    <t>柞水县2019年统筹整合财政涉农资金明细表</t>
  </si>
  <si>
    <t>填报单位（盖章）：                                                                         填报日期：2019 年 2 月 19 日</t>
  </si>
  <si>
    <t>序号</t>
  </si>
  <si>
    <t>财政资金名称</t>
  </si>
  <si>
    <t>本年度下达数（万元）</t>
  </si>
  <si>
    <t>整合后资金实际投向（万元）</t>
  </si>
  <si>
    <t>备注</t>
  </si>
  <si>
    <t>农业生产发展</t>
  </si>
  <si>
    <t>农村基础
设施建设</t>
  </si>
  <si>
    <t>合      计</t>
  </si>
  <si>
    <t>一</t>
  </si>
  <si>
    <t>中央财政资金小计</t>
  </si>
  <si>
    <t>中央财政专项扶贫资金</t>
  </si>
  <si>
    <t>水利发展资金</t>
  </si>
  <si>
    <t>农业生产发展资金</t>
  </si>
  <si>
    <t>林业改革资金</t>
  </si>
  <si>
    <t>农业综合开发补助资金</t>
  </si>
  <si>
    <t>农村综合改革转移支付</t>
  </si>
  <si>
    <t>新增建设用地土地有偿使用费安排的高标准基本农田建设补助资金</t>
  </si>
  <si>
    <t>农村环境连片整治示范资金</t>
  </si>
  <si>
    <t>车辆购置税收入补助地方用于一般公路建设项目资金（支持农村公路部分）</t>
  </si>
  <si>
    <t>农村危房改造补助资金</t>
  </si>
  <si>
    <t>中央专项彩票公益金支持扶贫资金</t>
  </si>
  <si>
    <t>产粮大县奖励资金</t>
  </si>
  <si>
    <t>生猪（牛羊）调出大县奖励资金（省级统筹部分）</t>
  </si>
  <si>
    <t>农业资源及生态保护补助资金（对农民的直接补贴除外）</t>
  </si>
  <si>
    <t>服务业发展专项资金（支持新农村现代流通服务网络工程部分）</t>
  </si>
  <si>
    <t>旅游发展基金</t>
  </si>
  <si>
    <t>中央预算内投资用于“三农”建设部分</t>
  </si>
  <si>
    <t>⑴农村扶贫公路中央基建投资预算</t>
  </si>
  <si>
    <t>⑵中小河流治理工程中央基建投资预算</t>
  </si>
  <si>
    <t>⑶全国新增千亿斤粮食生产能力规划田间工程中央基建投资预算</t>
  </si>
  <si>
    <t>⑷农村电网改造升级工程中央基建投资预算</t>
  </si>
  <si>
    <t>⑸以工代赈示范工程中央基建投资预算</t>
  </si>
  <si>
    <t>⑹农村饮水安全巩固提升工程中央基建投资预算</t>
  </si>
  <si>
    <t>⑺规模化大型沼气工程中央基建投资预算</t>
  </si>
  <si>
    <t>⑻退牧还草中央基建投资预算</t>
  </si>
  <si>
    <t>⑼水文基础设施中央基建投资预算</t>
  </si>
  <si>
    <t>⑽种养业循环一体化项目中央基建投资预算</t>
  </si>
  <si>
    <t>⑾2017水生态治理中小河流治理等其他水利工程中央基建投资预算</t>
  </si>
  <si>
    <t>⑿重点区域排涝能力建设中央基建投资预算</t>
  </si>
  <si>
    <t>⒀中央预算内投资用于“三农”建设的其他资金（属于整合范围但未在⑴-⑿列明的资金）</t>
  </si>
  <si>
    <t>其他</t>
  </si>
  <si>
    <t>二</t>
  </si>
  <si>
    <t>省级财政资金小计</t>
  </si>
  <si>
    <t>财政专项扶贫资金</t>
  </si>
  <si>
    <t>果业发展专项资金</t>
  </si>
  <si>
    <t>畜牧发展专项资金</t>
  </si>
  <si>
    <t>现代农业园区建设资金</t>
  </si>
  <si>
    <t>粮油高产创建资金</t>
  </si>
  <si>
    <t>设施农业建设补助资金</t>
  </si>
  <si>
    <t>茶叶产业发展专项资金</t>
  </si>
  <si>
    <t>现代种业发展资金</t>
  </si>
  <si>
    <t>农业科技示范与推广资金</t>
  </si>
  <si>
    <t>农村水产专项补助资金</t>
  </si>
  <si>
    <t>基层农业技术推广体系资金</t>
  </si>
  <si>
    <t>农业信息化体系建设资金</t>
  </si>
  <si>
    <t>农业产业化龙头企业发展资金</t>
  </si>
  <si>
    <t>职业农民培训资金</t>
  </si>
  <si>
    <t>农民专业合作社发展资金</t>
  </si>
  <si>
    <t>“一村一品”发展资金</t>
  </si>
  <si>
    <t>保护性耕作资金</t>
  </si>
  <si>
    <t>秸秆综合利用资金</t>
  </si>
  <si>
    <t>林业产业发展资金</t>
  </si>
  <si>
    <t>林下经济发展资金</t>
  </si>
  <si>
    <t>林业科技推广资金</t>
  </si>
  <si>
    <t>小型病险水库除险加固资金</t>
  </si>
  <si>
    <t>水利基础设施建设支出（不包括重大引调水工程、重点水源工程、江河湖泊骨干重大工程、跨界河流开发治理工程、大中型灌区续建配套和节水改造、大中型病险水库水闸除险加固、生态建设方面以及相应中央预算内投资项目省级配套支出）</t>
  </si>
  <si>
    <t>新增建设用地土地有偿使用费安排的支出</t>
  </si>
  <si>
    <t>农村引水工程资金</t>
  </si>
  <si>
    <t>中小河流治理资金</t>
  </si>
  <si>
    <t>江河湖库泊治理与保护资金</t>
  </si>
  <si>
    <t>小型农田水利设施建设资金</t>
  </si>
  <si>
    <t>水土保持资金</t>
  </si>
  <si>
    <t>农村环保资金</t>
  </si>
  <si>
    <t>重点区域绿化补助资金</t>
  </si>
  <si>
    <t>“三化一片林”绿色家园建设资金</t>
  </si>
  <si>
    <t>防沙治沙补助资金</t>
  </si>
  <si>
    <t>农业产业脱贫引导资金</t>
  </si>
  <si>
    <t>农业园区及新型经营主体带动贫困户产业脱贫引导资金</t>
  </si>
  <si>
    <t>三</t>
  </si>
  <si>
    <t>市级财政资金小计</t>
  </si>
  <si>
    <t>产业发展补助</t>
  </si>
  <si>
    <t>危房改造资金</t>
  </si>
  <si>
    <t>……</t>
  </si>
  <si>
    <t>四</t>
  </si>
  <si>
    <t>县级财政资金小计</t>
  </si>
  <si>
    <t>产业发展资金</t>
  </si>
  <si>
    <t>附表2</t>
  </si>
  <si>
    <t>柞水县2019年度统筹整合财政涉农资金方案汇总表</t>
  </si>
  <si>
    <t>填报单位（盖章）：                                                            填报日期： 2019 年 2 月 19 日</t>
  </si>
  <si>
    <t>项目类别</t>
  </si>
  <si>
    <t>建设内容</t>
  </si>
  <si>
    <t>财政资金（万元）</t>
  </si>
  <si>
    <t>中央</t>
  </si>
  <si>
    <t>省级</t>
  </si>
  <si>
    <t>市级</t>
  </si>
  <si>
    <t>县级</t>
  </si>
  <si>
    <t>小计</t>
  </si>
  <si>
    <t>基础设施类</t>
  </si>
  <si>
    <t>①住房类：250户贫困户危房改造</t>
  </si>
  <si>
    <t>②水：新建截渗坝8座，蓄水池10座，新建标准化水处理厂2座，埋设输配水管网26.5km。集中供水工程一处</t>
  </si>
  <si>
    <t>③电：</t>
  </si>
  <si>
    <t>④路：37个脱贫摘帽村1131户贫困户入户路建设。县乡公路11公里进行三级公路标准建设。</t>
  </si>
  <si>
    <t>⑤讯：</t>
  </si>
  <si>
    <t>⑥农村环境整治：购买240L垃圾桶2340个、吸污车3辆，设村标识牌24个，分发环保宣传手册11000份</t>
  </si>
  <si>
    <t>⑦其他：修建便民桥4座、路灯300盏、产业路10条19.6公里。实施146.5公里通组路安全生命防护工程防撞墙、波型梁、警示标志建设。沙岭村河堤建设，东沟村道路硬化，河堤加固、饮水工程等项目补助</t>
  </si>
  <si>
    <t>合计</t>
  </si>
  <si>
    <t>产业发展类</t>
  </si>
  <si>
    <t>①直补到户类：贫困农户5225户、63个涉农经济组织贷款2.69亿元贷款贴息，以及贫困户发展的种养殖、电子商务、农家乐等产业实施奖补</t>
  </si>
  <si>
    <t>②集体经济类（含光伏项目、互助资金项目、种养殖项目、）：支持村集体经济组织特色产业基地发展，每村20万元;57个互助协会贫困户贷互助资金贴息及追加贫困村互助协会本金;营盘镇1000KW联村光伏电站,中药材种植2000亩，冷水鱼养殖20万尾，盆栽花卉50万盆等项目</t>
  </si>
  <si>
    <t>③专业合作社类：新增种植构树500亩</t>
  </si>
  <si>
    <t>④产业辅助基础设施类：修复硬化道路6.4公里，新建砼桥4座及其引道。其中桥梁3-16米空心板，桥长小计117.94米米，宽度最高达8米，建设污水处理设施12套，配套中国扶贫基金会百美村宿项目旅游产业；配套小岭工业园区工业产业发展污水收集管网3.157公里，支持工业旅游业产业发展</t>
  </si>
  <si>
    <t>⑤龙头企业类：支持食用菌、设施农业、肉羊、肉牛、黑猪、土鸡、花卉、中药材等区域特色产业，发展产业基地5000亩</t>
  </si>
  <si>
    <t>⑥其他类：新建堤防4.22km，实施高效节水灌溉面积2600亩，综合治理水土流失面积12km2，地栽木耳大棚40座，地栽木耳86万袋，核桃标准化管理1万亩、新建园3000亩，林下种植连翘、菊花、玄参、黄花3400亩，林下苗木花卉水杂果450亩，乡村振兴及植被恢复350亩，地栽黑木耳标准化种植技术推广5项，引进推广木耳新品种3个，培育初级职业农民50人，贫困户实用技术培训7760人</t>
  </si>
  <si>
    <t>总    计</t>
  </si>
  <si>
    <t>附表3</t>
  </si>
  <si>
    <t>柞水县2019年度统筹整合财政涉农资金方案明细表</t>
  </si>
  <si>
    <t>填报单位（盖章）：                                  填报日期： 2019 年 2 月 19 日                              单位：万元</t>
  </si>
  <si>
    <t>项目
类别</t>
  </si>
  <si>
    <t>项目
名称</t>
  </si>
  <si>
    <t>实施
地点</t>
  </si>
  <si>
    <t>建设
期限</t>
  </si>
  <si>
    <t>预期效益</t>
  </si>
  <si>
    <t>年度整合资金规模</t>
  </si>
  <si>
    <t>项目
实施
单位</t>
  </si>
  <si>
    <t>财政资金支持环节</t>
  </si>
  <si>
    <t>财政涉农资金</t>
  </si>
  <si>
    <t>社会资金</t>
  </si>
  <si>
    <t>中</t>
  </si>
  <si>
    <t>省</t>
  </si>
  <si>
    <t>市</t>
  </si>
  <si>
    <t>县</t>
  </si>
  <si>
    <t>企业
投入</t>
  </si>
  <si>
    <t>自筹</t>
  </si>
  <si>
    <t>银行贷款</t>
  </si>
  <si>
    <t>农村环境整治</t>
  </si>
  <si>
    <t>车家河村、秦丰村、常湾村、云蒙村、天埫村、晨光村、联合村、严坪村、颜家庄村、金台村、金星村、张坪村、盘龙寺村、闫坪村、大沙河、九间房村、中庙村、东沟村、马房湾村</t>
  </si>
  <si>
    <t>购买240L垃圾桶2340个、吸污车3辆，设村标识牌24个，发放环保宣传手册11000份。</t>
  </si>
  <si>
    <t>2—12</t>
  </si>
  <si>
    <t>治理生活垃圾，改善农村脏乱差，提升农村群众的生活品质，宣传教育增强了群众的环境保护意识。</t>
  </si>
  <si>
    <t>环保局</t>
  </si>
  <si>
    <t>设备
补助</t>
  </si>
  <si>
    <t>农村安全饮水</t>
  </si>
  <si>
    <t>金台村、马家台村、金星村、常湾村、
金米村、李砭村</t>
  </si>
  <si>
    <t>新建截渗坝8座，蓄水池10座，新建标准化水处理厂2座，埋设输配水管网26.5km。</t>
  </si>
  <si>
    <t>1—12</t>
  </si>
  <si>
    <t>巩固提升3.5万人（含贫困人口0.8万人）的生活饮用水标准</t>
  </si>
  <si>
    <t>水务局</t>
  </si>
  <si>
    <t>项目补助、以物奖补</t>
  </si>
  <si>
    <t>一事一议</t>
  </si>
  <si>
    <t>天埫村、油房村、云蒙村、丰河村、北河村、曹店村、九间房村、东沟村</t>
  </si>
  <si>
    <t>建档立卡贫困村便民桥4座，规格为4.5米*5米，路灯300盏，产业路10条宽3.5米合计19.6公里长。</t>
  </si>
  <si>
    <t>巩固提升建档立卡贫困户的生活水平，带动100户贫困户提升产业发展水平，提高幸福指数。</t>
  </si>
  <si>
    <t>贫困村村委会</t>
  </si>
  <si>
    <t>材料
奖补</t>
  </si>
  <si>
    <t>通村路建设及安全生命防护工程</t>
  </si>
  <si>
    <t>车家河村、龙潭村、张坪村、大沙河村、闫坪村、颜家庄村、磨沟村、街垣社区、金星村、沙岭村、阴沟村、东沟村、银碗村、丰河村、曹店村、两河村、九间房村、金星村、常湾村、腰庄村、皂河村、肖台村、晨光村、天埫村、中庙村等25个村</t>
  </si>
  <si>
    <t>改建解放至关山三级公路11公里，建设146.5公里通组路安全生命防护工程防撞墙、波型梁、警示标志建设。</t>
  </si>
  <si>
    <t>保护70000人道路及行人安全。</t>
  </si>
  <si>
    <t>交通局</t>
  </si>
  <si>
    <t>材料
补助</t>
  </si>
  <si>
    <t>贫困户入户路</t>
  </si>
  <si>
    <t>曹店村、丰河村、北河村、两河村、西川村、金盆村、胜利村、老庵寺村、常湾村、双河村、天埫村、油房村、云蒙村、马家台村、磨沟村、颜家庄村金台村、马房湾村、九间房村、东沟村、中庙村、荫沟村、沙岭村、秦丰村</t>
  </si>
  <si>
    <t>新建24个深度贫困村入户路，路宽2米，长85公里</t>
  </si>
  <si>
    <t>1131户贫困户出行条件得到改善、生活质量得到提升</t>
  </si>
  <si>
    <t>24个深度贫困村村民委员会</t>
  </si>
  <si>
    <t>水泥
补助</t>
  </si>
  <si>
    <t>水毁河堤修复</t>
  </si>
  <si>
    <t>沙岭村，东沟村</t>
  </si>
  <si>
    <t>沙岭村河堤建设380米，东沟村道路硬化500米。</t>
  </si>
  <si>
    <t>通过基础设施建设改善带动脱贫减贫</t>
  </si>
  <si>
    <t>曹坪镇人民
政府</t>
  </si>
  <si>
    <t>集中供水项目</t>
  </si>
  <si>
    <t>中坪社区</t>
  </si>
  <si>
    <t>供水工程一处，建蓄水池250立方米，埋设管网3000米。</t>
  </si>
  <si>
    <t>改善259户贫困户安全饮水问题</t>
  </si>
  <si>
    <t>县水利局</t>
  </si>
  <si>
    <t>材料费补助</t>
  </si>
  <si>
    <t>入户道路硬化</t>
  </si>
  <si>
    <t>秦丰村、曹店村、丰河村、北河村、两河村、车家河村、西川村、金盆村、胜利村、老庵寺村、常湾村、皂河村、龙潭村、双河村、肖台村、腰庄村、联丰村、联合村、晨光村、天埫村、油房村、云蒙村、张坪村、大沙河村、闫坪村、街垣社区、金星村、磨沟村、颜家庄村、金台村、沙岭村、银碗村、马房湾村、九间房村、东沟村、中庙村、荫沟村</t>
  </si>
  <si>
    <t>3200户入户连户道路硬化，宽2米，长90公里</t>
  </si>
  <si>
    <t>提升基础设施功能，夯实脱贫基础</t>
  </si>
  <si>
    <t>9个镇（办）人民政府</t>
  </si>
  <si>
    <t>农
村
危
房
改
造</t>
  </si>
  <si>
    <t>龙潭村、秦丰村、曹店村、丰河村、北河村、两河村、车家河村、四新村、新合村、西川村、金盆村 胜利村、老庵寺村、岭丰村、常湾村、宽坪村、皂河村、龙潭村、双河村、严坪村、肖台村、腰庄村、联丰村、联合村、晨光村、天埫村、油房村、云蒙村、盘龙寺村、张坪村、大沙河村、闫坪村、大河村、老庄村、马家台村、街垣社区、金星村、磨沟村、颜家庄村、金台村、沙岭村、银碗村、马房湾村、九间房村、东沟村、中庙村、荫沟村</t>
  </si>
  <si>
    <t>维修或新建250户房屋</t>
  </si>
  <si>
    <t>保证250户住房安全</t>
  </si>
  <si>
    <t>产业路修复</t>
  </si>
  <si>
    <t>街垣社区五组柿园沟、老庄村七组马蹄沟、肖台村四组后坪、联合村三组银洞沟、联合村二组安坪、宽坪村二组庙沟</t>
  </si>
  <si>
    <t>修复硬化道路3.5米宽，6.4公里长。</t>
  </si>
  <si>
    <t>修复硬化道路6.4公里，解决贫困户85户，方便贫困人口276人，为150亩连翘基地生产、建50亩地栽木耳项目生产、建30亩魔芋基地项目材料运输、项目提供便利。</t>
  </si>
  <si>
    <t>工赈办</t>
  </si>
  <si>
    <t>产业桥梁修建</t>
  </si>
  <si>
    <t>街垣社区一组金井河、金米村四组范家凹、常湾村四组社川河桥、龙潭村水滴沟桥</t>
  </si>
  <si>
    <t>新建砼桥4座及其引道，其中桥梁3-16米空心板，四个桥长117.94米米，宽度6米。</t>
  </si>
  <si>
    <t>新建砼桥4座及其引道，有效解决了建档立卡贫困户220户658人的出行不便的问题，为在建110亩地栽木耳项目、43亩木耳大棚项目、后期小岭镇自来水厂建设项目的材料运输、项目、耕地130余亩和13个白芨种植大棚生产提供便利。</t>
  </si>
  <si>
    <t>环境整治污水治理</t>
  </si>
  <si>
    <t>车家河村、常湾村</t>
  </si>
  <si>
    <t>建设乾佑街办车家河东沟污水处理设施12套，配套中国扶贫基金会百美村宿项目旅游产业；配套小岭工业园区工业产业发展污水收集管网3.157公里，改善农村环境质量，支持工业旅游业产业发展。</t>
  </si>
  <si>
    <t>污水治理极大的减少了污染物向自然环境的释放，使人民的生活环境及健康卫生得到极大的改善。环境面貌改善，投资环境得到提升，支持了产业发展。</t>
  </si>
  <si>
    <t>重要支流金钱河干流防洪工程</t>
  </si>
  <si>
    <t>联丰村、严坪村、柴庄社区、联合村、云蒙村等</t>
  </si>
  <si>
    <t>建设堤防工程共计4.22km。</t>
  </si>
  <si>
    <t>保护2270人的生命财产安全，保护耕地850亩。</t>
  </si>
  <si>
    <t>农田水利建设</t>
  </si>
  <si>
    <t>常湾村、金米村、马家台村、九间房村、丰河村、北河村等</t>
  </si>
  <si>
    <t>实施高效节水灌溉面积2600亩</t>
  </si>
  <si>
    <t>实施高效节水灌溉面积2600亩，解决木耳和药业等产业灌溉问题</t>
  </si>
  <si>
    <t>项目
补助</t>
  </si>
  <si>
    <t>小流域治理</t>
  </si>
  <si>
    <t>金米村、李砭村、中山村等</t>
  </si>
  <si>
    <r>
      <rPr>
        <sz val="9"/>
        <color indexed="8"/>
        <rFont val="宋体"/>
        <charset val="134"/>
        <scheme val="minor"/>
      </rPr>
      <t>综合治理水土流失面积12km</t>
    </r>
    <r>
      <rPr>
        <vertAlign val="superscript"/>
        <sz val="9"/>
        <color indexed="8"/>
        <rFont val="宋体"/>
        <charset val="134"/>
        <scheme val="minor"/>
      </rPr>
      <t>2</t>
    </r>
  </si>
  <si>
    <t>保护基本农田560亩，改善当地人居环境</t>
  </si>
  <si>
    <t>地栽木耳</t>
  </si>
  <si>
    <t>曹坪镇中坪镇地栽木耳，建大棚40座，地栽木耳86万袋。</t>
  </si>
  <si>
    <t>预计年收入206.4万元，纯收入25.8万元，可带动贫困户95户脱贫。</t>
  </si>
  <si>
    <t>农发办</t>
  </si>
  <si>
    <t>林果产业发展</t>
  </si>
  <si>
    <t>常湾村、双河村、皂河村、云蒙村、联丰村、沙岭村、油房村、腰庄村、龙潭村、天堂村、肖台村</t>
  </si>
  <si>
    <t>核桃板栗标准化管理1万亩，核桃板栗新建园3000亩。</t>
  </si>
  <si>
    <t>3—12</t>
  </si>
  <si>
    <t>通过新建园带动我县核桃产业发展，通过整形、修枝、涂白、扩盘、施肥、疏花、浇水等措施提高项目区核桃板栗产量30%，惠及980户贫困户</t>
  </si>
  <si>
    <t>林业局</t>
  </si>
  <si>
    <t>林下经济</t>
  </si>
  <si>
    <t>金米村、银碗村、本地湾村、跃进村、磨沟村、马家台村、金星村、红岩社区、闫坪村、盘龙寺村、车家河村、金凤村、罗庄社区，中坪社区、云蒙村、药王堂村、什家湾村</t>
  </si>
  <si>
    <t>林下种植连翘、菊花、玄参、黄花3400亩，林下苗木花卉水杂果450亩。</t>
  </si>
  <si>
    <t>有效带动我县林下经济产业发展，带动项目区贫困户450户1410人增收脱贫，户均增收1600元。</t>
  </si>
  <si>
    <t>重点区域绿化</t>
  </si>
  <si>
    <t>金米村、柴庄社区、新合村、李砭村</t>
  </si>
  <si>
    <t>乡村振兴及植被恢复350亩。</t>
  </si>
  <si>
    <t>带动32户贫困户通过劳务、管理，户均增加收入3000元。</t>
  </si>
  <si>
    <t>农业科技示范与推广</t>
  </si>
  <si>
    <t>金米村、肖台村</t>
  </si>
  <si>
    <t>推广地栽黑木耳标准化种植技术5项，引进推广木耳新品种3个,建立黑木耳示范种植基地1000亩。</t>
  </si>
  <si>
    <t>带动贫困户100户发展黑木耳种植100亩，户均增收1万元。</t>
  </si>
  <si>
    <t>县特色产业发展中心</t>
  </si>
  <si>
    <t>新技术引进、示范、推广补助</t>
  </si>
  <si>
    <t>职业农民培育</t>
  </si>
  <si>
    <t>西川村、肖台村、胜利村、岭丰村、严坪村、北河村、油坊村、金星村、中庙村和张坪村</t>
  </si>
  <si>
    <t>以贫困户为对象，培育初级职业农民50人。</t>
  </si>
  <si>
    <t>每个贫困户掌握1项农业新技术，户均增收0.3万元。</t>
  </si>
  <si>
    <t>柞水县农民科技教育培训中心</t>
  </si>
  <si>
    <t>学员课本、实习材料、学员伙食补助</t>
  </si>
  <si>
    <t>农村集体经济产业帮扶资金</t>
  </si>
  <si>
    <t>两河、北河、云蒙、张坪、金米、东沟、磨沟、腰庄、新合村等村以及大河村、联丰村、马房子村、沙岭村、大沙河村、李砭村、皂河村七个“三变“改革省级“千村试点”改革试点村。</t>
  </si>
  <si>
    <t>在9个贫困村种植中药材1000亩、养猪1100头、发展食用菌480万袋；对七个“三变”改革省级“千村试点”改革试点村每个村集体经济产业支持帮扶资金20万元，种植中药材400亩、发展食用菌240万袋、养猪1000头、养殖肉牛250头、养殖土鸡20000只。</t>
  </si>
  <si>
    <t>辐射带动贫困户200户，户均增收0.5万元。</t>
  </si>
  <si>
    <t>县经管站</t>
  </si>
  <si>
    <t>种苗、种畜禽、设备仪器、大棚材料、地膜、化肥补助</t>
  </si>
  <si>
    <t>基层农业技术推广体系建设</t>
  </si>
  <si>
    <t>车家河村、西川村</t>
  </si>
  <si>
    <t>扶持发展食用菌农业科技示范基地200亩每个村规模达到100亩。</t>
  </si>
  <si>
    <t>带动农业科技贫困户30户，户均增收0.4万元。</t>
  </si>
  <si>
    <t>农业局</t>
  </si>
  <si>
    <t>菌包、农膜等农资物化补贴</t>
  </si>
  <si>
    <t>农业综合产业扶持</t>
  </si>
  <si>
    <t>秦丰、北河、车家河、西川、胜利、岭丰、宽坪、大河、马房湾、阴沟、金台、九间房、金米、跃进、老庄、肖台、联丰村</t>
  </si>
  <si>
    <t>支持发展食用菌大田示范种植基地2000亩；建设木耳吊带大棚300栋；养猪3000头；养殖土鸡8000只；发展中药材种植基地100亩；建立花卉基地200亩。</t>
  </si>
  <si>
    <t>示范带动贫困户700户，户均增收0.5万元。</t>
  </si>
  <si>
    <t>大棚材料、地膜、种苗种畜禽、生产设备仪器购置补助</t>
  </si>
  <si>
    <t>木耳大棚建设</t>
  </si>
  <si>
    <t>秦丰村、车家河村、什家湾村、西川村、老庵寺村、金米村、清水村、党台村、杏坪社区、肖台村、金台村、老庄村、街垣社区、马房湾村、东沟村、中坪社区</t>
  </si>
  <si>
    <t>全县16个脱贫摘帽村均有新建木耳大棚，小计591个，共计163447平方米。</t>
  </si>
  <si>
    <t>带动2158户贫困户增收</t>
  </si>
  <si>
    <t>16个摘帽村村集体经济组织</t>
  </si>
  <si>
    <t>购买木耳菌包</t>
  </si>
  <si>
    <t>秦丰村、药王堂村、车家河村、什家湾村、梨园、马房子、西川、岭丰、金米村、罗庄社区、李砭、常湾、清水村、龙潭、双河、皂河、党台村、杏坪社区、肖台村、金台村、老庄村、街垣社区、金星、马房湾村、东沟村、中坪社区、窑镇社区</t>
  </si>
  <si>
    <t>购买吊袋木耳菌包1082万袋和地栽木耳菌包528万袋，种植地栽木耳658亩。发展大棚木耳248亩。</t>
  </si>
  <si>
    <t>带动3857户贫困户增收</t>
  </si>
  <si>
    <t>27个摘帽村村集体经济组织</t>
  </si>
  <si>
    <t>菌包
补助</t>
  </si>
  <si>
    <t>构树种植</t>
  </si>
  <si>
    <t>柴庄社区、天埫村</t>
  </si>
  <si>
    <t>新增种植构树500亩</t>
  </si>
  <si>
    <t>带动386户贫困户增收</t>
  </si>
  <si>
    <t>柴庄社区、天埫村股份制经济合作社</t>
  </si>
  <si>
    <t>种苗
补助</t>
  </si>
  <si>
    <t>光伏建设</t>
  </si>
  <si>
    <t>张坪、闫坪、云蒙、联合、联丰、九间房、中庙、沙岭、东沟、银碗、马房湾</t>
  </si>
  <si>
    <t>新建2000kw光伏发电</t>
  </si>
  <si>
    <t>带动785贫困户增收</t>
  </si>
  <si>
    <t>扶贫局发改局</t>
  </si>
  <si>
    <t>村集体经济产业</t>
  </si>
  <si>
    <t>37个村中药材种植2000亩，冷水鱼养殖20万尾，盆栽花卉50万盆。</t>
  </si>
  <si>
    <t>带动5000户贫困户增收。</t>
  </si>
  <si>
    <t>37个摘帽村村集体经济组织</t>
  </si>
  <si>
    <t>互助协会贴息及互助协会建设</t>
  </si>
  <si>
    <t>朱家湾村、龙潭村、秦丰村、曹店村、丰河村、北河村、两河村、车家河村、马房子村、梨园村、老庵寺村、四新村、新合村、石瓮社区、西川村、金盆村、胜利村、李砭村、金米村、岭丰村、常湾村、宽坪村、皂河村、龙潭村、双河村、中台村、柴庄社区、党台村、严坪村、肖台村、腰庄村、联丰村、联合村、晨光村、天埫村、油房村、云蒙村、盘龙寺村、张坪村、大沙河村、闫坪村、正沟村、老庄村、马家台村、街垣社区、金星村、磨沟村、颜家庄村、金台村、大河村、沙岭村、银碗村、马房湾村、九间房村、东沟村、中庙村、荫沟村</t>
  </si>
  <si>
    <t>57个互助协会贫困户贷互助资金贴息及追加贫困村互助协会本金。</t>
  </si>
  <si>
    <t>拓展群众产业发展资金渠道，帮助贫困户发展产业，促其增收。</t>
  </si>
  <si>
    <t>9个镇（办）57个有互助协会的村</t>
  </si>
  <si>
    <t>贴息
补助</t>
  </si>
  <si>
    <t>扶贫贴息及风险金储备</t>
  </si>
  <si>
    <t>全县贷小额信贷的建档立卡贫困户和带动贫困户发展的村集体经济组织</t>
  </si>
  <si>
    <t>贫困农户5225户、63个涉农经济组织贷款2.69亿元贷款贴息，风险储备金1000万元。</t>
  </si>
  <si>
    <t>5225户贷款贫困户户均年增收3000元</t>
  </si>
  <si>
    <t>贫困户产业奖补</t>
  </si>
  <si>
    <t>全县发展产业的所有贫困农户</t>
  </si>
  <si>
    <t>贫困户发展的种养殖、电子商务、农家乐等产业实施奖补。</t>
  </si>
  <si>
    <t>2300户贫困户户均年增收2000元</t>
  </si>
  <si>
    <t>扶贫局</t>
  </si>
  <si>
    <t>奖励
补助</t>
  </si>
  <si>
    <t>能力建设</t>
  </si>
  <si>
    <t>全县建档立卡贫困户</t>
  </si>
  <si>
    <t>贫困户实用技术培训7760人次</t>
  </si>
  <si>
    <t>每人掌握新技术1项</t>
  </si>
  <si>
    <t>培训费用补助</t>
  </si>
  <si>
    <t xml:space="preserve">   总    计</t>
  </si>
</sst>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_ "/>
    <numFmt numFmtId="177" formatCode="0.0_ "/>
  </numFmts>
  <fonts count="41">
    <font>
      <sz val="11"/>
      <color theme="1"/>
      <name val="宋体"/>
      <charset val="134"/>
      <scheme val="minor"/>
    </font>
    <font>
      <sz val="10"/>
      <color indexed="8"/>
      <name val="宋体"/>
      <charset val="134"/>
      <scheme val="minor"/>
    </font>
    <font>
      <sz val="9"/>
      <color indexed="8"/>
      <name val="宋体"/>
      <charset val="134"/>
      <scheme val="minor"/>
    </font>
    <font>
      <sz val="9"/>
      <name val="宋体"/>
      <charset val="134"/>
      <scheme val="minor"/>
    </font>
    <font>
      <b/>
      <sz val="9"/>
      <color indexed="8"/>
      <name val="宋体"/>
      <charset val="134"/>
      <scheme val="minor"/>
    </font>
    <font>
      <sz val="11"/>
      <color indexed="8"/>
      <name val="仿宋_GB2312"/>
      <charset val="134"/>
    </font>
    <font>
      <sz val="11"/>
      <color indexed="8"/>
      <name val="宋体"/>
      <charset val="134"/>
    </font>
    <font>
      <sz val="10"/>
      <color indexed="8"/>
      <name val="宋体"/>
      <charset val="134"/>
    </font>
    <font>
      <sz val="18"/>
      <color indexed="8"/>
      <name val="方正小标宋简体"/>
      <charset val="134"/>
    </font>
    <font>
      <sz val="12"/>
      <color indexed="8"/>
      <name val="宋体"/>
      <charset val="134"/>
    </font>
    <font>
      <b/>
      <sz val="10"/>
      <name val="宋体"/>
      <charset val="134"/>
      <scheme val="minor"/>
    </font>
    <font>
      <b/>
      <sz val="9"/>
      <name val="宋体"/>
      <charset val="134"/>
      <scheme val="minor"/>
    </font>
    <font>
      <sz val="9"/>
      <color rgb="FF000000"/>
      <name val="宋体"/>
      <charset val="134"/>
      <scheme val="minor"/>
    </font>
    <font>
      <sz val="9"/>
      <color indexed="10"/>
      <name val="宋体"/>
      <charset val="134"/>
      <scheme val="minor"/>
    </font>
    <font>
      <sz val="11"/>
      <color indexed="8"/>
      <name val="宋体"/>
      <charset val="134"/>
      <scheme val="minor"/>
    </font>
    <font>
      <sz val="11"/>
      <name val="宋体"/>
      <charset val="134"/>
      <scheme val="minor"/>
    </font>
    <font>
      <b/>
      <sz val="11"/>
      <color indexed="8"/>
      <name val="宋体"/>
      <charset val="134"/>
      <scheme val="minor"/>
    </font>
    <font>
      <b/>
      <sz val="11"/>
      <color indexed="8"/>
      <name val="仿宋_GB2312"/>
      <charset val="134"/>
    </font>
    <font>
      <sz val="11"/>
      <name val="仿宋_GB2312"/>
      <charset val="134"/>
    </font>
    <font>
      <sz val="10"/>
      <color indexed="8"/>
      <name val="仿宋_GB2312"/>
      <charset val="134"/>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2"/>
      <name val="宋体"/>
      <charset val="134"/>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vertAlign val="superscript"/>
      <sz val="9"/>
      <color indexed="8"/>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24" fillId="18" borderId="0" applyNumberFormat="0" applyBorder="0" applyAlignment="0" applyProtection="0">
      <alignment vertical="center"/>
    </xf>
    <xf numFmtId="0" fontId="36" fillId="2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8" borderId="0" applyNumberFormat="0" applyBorder="0" applyAlignment="0" applyProtection="0">
      <alignment vertical="center"/>
    </xf>
    <xf numFmtId="0" fontId="26" fillId="9" borderId="0" applyNumberFormat="0" applyBorder="0" applyAlignment="0" applyProtection="0">
      <alignment vertical="center"/>
    </xf>
    <xf numFmtId="43" fontId="0" fillId="0" borderId="0" applyFont="0" applyFill="0" applyBorder="0" applyAlignment="0" applyProtection="0">
      <alignment vertical="center"/>
    </xf>
    <xf numFmtId="0" fontId="20" fillId="23"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5" borderId="10" applyNumberFormat="0" applyFont="0" applyAlignment="0" applyProtection="0">
      <alignment vertical="center"/>
    </xf>
    <xf numFmtId="0" fontId="20" fillId="4"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9" fillId="0" borderId="8" applyNumberFormat="0" applyFill="0" applyAlignment="0" applyProtection="0">
      <alignment vertical="center"/>
    </xf>
    <xf numFmtId="0" fontId="22" fillId="0" borderId="8" applyNumberFormat="0" applyFill="0" applyAlignment="0" applyProtection="0">
      <alignment vertical="center"/>
    </xf>
    <xf numFmtId="0" fontId="20" fillId="22" borderId="0" applyNumberFormat="0" applyBorder="0" applyAlignment="0" applyProtection="0">
      <alignment vertical="center"/>
    </xf>
    <xf numFmtId="0" fontId="25" fillId="0" borderId="11" applyNumberFormat="0" applyFill="0" applyAlignment="0" applyProtection="0">
      <alignment vertical="center"/>
    </xf>
    <xf numFmtId="0" fontId="20" fillId="21" borderId="0" applyNumberFormat="0" applyBorder="0" applyAlignment="0" applyProtection="0">
      <alignment vertical="center"/>
    </xf>
    <xf numFmtId="0" fontId="37" fillId="14" borderId="12" applyNumberFormat="0" applyAlignment="0" applyProtection="0">
      <alignment vertical="center"/>
    </xf>
    <xf numFmtId="0" fontId="28" fillId="14" borderId="9" applyNumberFormat="0" applyAlignment="0" applyProtection="0">
      <alignment vertical="center"/>
    </xf>
    <xf numFmtId="0" fontId="38" fillId="31" borderId="13" applyNumberFormat="0" applyAlignment="0" applyProtection="0">
      <alignment vertical="center"/>
    </xf>
    <xf numFmtId="0" fontId="24" fillId="17" borderId="0" applyNumberFormat="0" applyBorder="0" applyAlignment="0" applyProtection="0">
      <alignment vertical="center"/>
    </xf>
    <xf numFmtId="0" fontId="20" fillId="28" borderId="0" applyNumberFormat="0" applyBorder="0" applyAlignment="0" applyProtection="0">
      <alignment vertical="center"/>
    </xf>
    <xf numFmtId="0" fontId="21" fillId="0" borderId="7" applyNumberFormat="0" applyFill="0" applyAlignment="0" applyProtection="0">
      <alignment vertical="center"/>
    </xf>
    <xf numFmtId="0" fontId="27" fillId="0" borderId="0">
      <alignment vertical="center"/>
    </xf>
    <xf numFmtId="0" fontId="39" fillId="0" borderId="14" applyNumberFormat="0" applyFill="0" applyAlignment="0" applyProtection="0">
      <alignment vertical="center"/>
    </xf>
    <xf numFmtId="0" fontId="30" fillId="16" borderId="0" applyNumberFormat="0" applyBorder="0" applyAlignment="0" applyProtection="0">
      <alignment vertical="center"/>
    </xf>
    <xf numFmtId="0" fontId="27" fillId="0" borderId="0">
      <alignment vertical="center"/>
    </xf>
    <xf numFmtId="0" fontId="33" fillId="20" borderId="0" applyNumberFormat="0" applyBorder="0" applyAlignment="0" applyProtection="0">
      <alignment vertical="center"/>
    </xf>
    <xf numFmtId="0" fontId="24" fillId="13" borderId="0" applyNumberFormat="0" applyBorder="0" applyAlignment="0" applyProtection="0">
      <alignment vertical="center"/>
    </xf>
    <xf numFmtId="0" fontId="20" fillId="27" borderId="0" applyNumberFormat="0" applyBorder="0" applyAlignment="0" applyProtection="0">
      <alignment vertical="center"/>
    </xf>
    <xf numFmtId="0" fontId="24" fillId="12" borderId="0" applyNumberFormat="0" applyBorder="0" applyAlignment="0" applyProtection="0">
      <alignment vertical="center"/>
    </xf>
    <xf numFmtId="0" fontId="24" fillId="7" borderId="0" applyNumberFormat="0" applyBorder="0" applyAlignment="0" applyProtection="0">
      <alignment vertical="center"/>
    </xf>
    <xf numFmtId="0" fontId="24" fillId="11" borderId="0" applyNumberFormat="0" applyBorder="0" applyAlignment="0" applyProtection="0">
      <alignment vertical="center"/>
    </xf>
    <xf numFmtId="0" fontId="24" fillId="30" borderId="0" applyNumberFormat="0" applyBorder="0" applyAlignment="0" applyProtection="0">
      <alignment vertical="center"/>
    </xf>
    <xf numFmtId="0" fontId="20" fillId="33" borderId="0" applyNumberFormat="0" applyBorder="0" applyAlignment="0" applyProtection="0">
      <alignment vertical="center"/>
    </xf>
    <xf numFmtId="0" fontId="20" fillId="26" borderId="0" applyNumberFormat="0" applyBorder="0" applyAlignment="0" applyProtection="0">
      <alignment vertical="center"/>
    </xf>
    <xf numFmtId="0" fontId="24" fillId="10" borderId="0" applyNumberFormat="0" applyBorder="0" applyAlignment="0" applyProtection="0">
      <alignment vertical="center"/>
    </xf>
    <xf numFmtId="0" fontId="24" fillId="6" borderId="0" applyNumberFormat="0" applyBorder="0" applyAlignment="0" applyProtection="0">
      <alignment vertical="center"/>
    </xf>
    <xf numFmtId="0" fontId="20" fillId="25" borderId="0" applyNumberFormat="0" applyBorder="0" applyAlignment="0" applyProtection="0">
      <alignment vertical="center"/>
    </xf>
    <xf numFmtId="0" fontId="27" fillId="0" borderId="0"/>
    <xf numFmtId="0" fontId="24" fillId="29" borderId="0" applyNumberFormat="0" applyBorder="0" applyAlignment="0" applyProtection="0">
      <alignment vertical="center"/>
    </xf>
    <xf numFmtId="0" fontId="20" fillId="3" borderId="0" applyNumberFormat="0" applyBorder="0" applyAlignment="0" applyProtection="0">
      <alignment vertical="center"/>
    </xf>
    <xf numFmtId="0" fontId="20" fillId="32" borderId="0" applyNumberFormat="0" applyBorder="0" applyAlignment="0" applyProtection="0">
      <alignment vertical="center"/>
    </xf>
    <xf numFmtId="0" fontId="24" fillId="5" borderId="0" applyNumberFormat="0" applyBorder="0" applyAlignment="0" applyProtection="0">
      <alignment vertical="center"/>
    </xf>
    <xf numFmtId="0" fontId="20" fillId="19" borderId="0" applyNumberFormat="0" applyBorder="0" applyAlignment="0" applyProtection="0">
      <alignment vertical="center"/>
    </xf>
    <xf numFmtId="0" fontId="27" fillId="0" borderId="0"/>
    <xf numFmtId="0" fontId="0" fillId="0" borderId="0"/>
  </cellStyleXfs>
  <cellXfs count="115">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pplyFill="1">
      <alignment vertical="center"/>
    </xf>
    <xf numFmtId="0" fontId="2" fillId="0" borderId="0" xfId="0" applyFont="1" applyFill="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justify" vertical="center"/>
    </xf>
    <xf numFmtId="0" fontId="7"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center" vertical="center"/>
    </xf>
    <xf numFmtId="0" fontId="9" fillId="0" borderId="0" xfId="0" applyFont="1" applyAlignment="1">
      <alignment horizontal="justify" vertical="center"/>
    </xf>
    <xf numFmtId="0" fontId="10" fillId="0" borderId="1" xfId="30" applyFont="1" applyBorder="1" applyAlignment="1">
      <alignment horizontal="center" vertical="center" wrapText="1"/>
    </xf>
    <xf numFmtId="0" fontId="10" fillId="0" borderId="1" xfId="30" applyFont="1" applyBorder="1" applyAlignment="1">
      <alignment horizontal="center" vertical="center"/>
    </xf>
    <xf numFmtId="0" fontId="3" fillId="0" borderId="1" xfId="30" applyFont="1" applyBorder="1" applyAlignment="1">
      <alignment horizontal="center" vertical="center" textRotation="255"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58" fontId="2" fillId="0" borderId="1" xfId="0" applyNumberFormat="1" applyFont="1" applyBorder="1" applyAlignment="1">
      <alignment horizontal="center" vertical="center" wrapText="1"/>
    </xf>
    <xf numFmtId="0" fontId="3" fillId="0" borderId="1" xfId="30" applyFont="1" applyFill="1" applyBorder="1" applyAlignment="1">
      <alignment horizontal="center" vertical="center" textRotation="255"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58"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58"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30" applyFont="1" applyBorder="1" applyAlignment="1">
      <alignment horizontal="justify" vertical="center" wrapText="1"/>
    </xf>
    <xf numFmtId="0" fontId="2" fillId="0" borderId="1" xfId="3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49" fontId="3" fillId="0" borderId="1" xfId="0" applyNumberFormat="1" applyFont="1" applyBorder="1" applyAlignment="1">
      <alignment horizontal="center" vertical="center" wrapText="1"/>
    </xf>
    <xf numFmtId="0" fontId="3" fillId="0" borderId="1" xfId="30" applyFont="1" applyBorder="1" applyAlignment="1" applyProtection="1">
      <alignment horizontal="center" vertical="center" wrapText="1"/>
      <protection locked="0"/>
    </xf>
    <xf numFmtId="0" fontId="3" fillId="0" borderId="1" xfId="30" applyFont="1" applyBorder="1" applyAlignment="1" applyProtection="1">
      <alignment horizontal="justify" vertical="center" wrapText="1"/>
      <protection locked="0"/>
    </xf>
    <xf numFmtId="0" fontId="3" fillId="0" borderId="1" xfId="30" applyFont="1" applyBorder="1" applyAlignment="1">
      <alignment horizontal="center" vertical="center" wrapText="1"/>
    </xf>
    <xf numFmtId="0" fontId="3" fillId="0" borderId="1" xfId="30" applyFont="1" applyBorder="1" applyAlignment="1">
      <alignment horizontal="justify" vertical="center"/>
    </xf>
    <xf numFmtId="0" fontId="2" fillId="0" borderId="1" xfId="0" applyFont="1" applyBorder="1">
      <alignment vertical="center"/>
    </xf>
    <xf numFmtId="0" fontId="11" fillId="0" borderId="1" xfId="30" applyFont="1" applyBorder="1" applyAlignment="1">
      <alignment horizontal="center" vertical="center" wrapText="1"/>
    </xf>
    <xf numFmtId="0" fontId="11" fillId="0" borderId="1" xfId="30" applyFont="1" applyBorder="1" applyAlignment="1">
      <alignment horizontal="justify" vertical="center" wrapText="1"/>
    </xf>
    <xf numFmtId="0" fontId="3" fillId="0" borderId="1" xfId="30" applyFont="1" applyBorder="1" applyAlignment="1">
      <alignment vertical="center" textRotation="255" wrapText="1"/>
    </xf>
    <xf numFmtId="0" fontId="2" fillId="0" borderId="1" xfId="0" applyFont="1" applyBorder="1" applyAlignment="1">
      <alignment horizontal="center" vertical="center"/>
    </xf>
    <xf numFmtId="0" fontId="3" fillId="0" borderId="2" xfId="30" applyFont="1" applyBorder="1" applyAlignment="1">
      <alignment horizontal="center" vertical="center" textRotation="255" wrapText="1"/>
    </xf>
    <xf numFmtId="0" fontId="3" fillId="0" borderId="3" xfId="30" applyFont="1" applyBorder="1" applyAlignment="1">
      <alignment horizontal="center" vertical="center" textRotation="255" wrapText="1"/>
    </xf>
    <xf numFmtId="0" fontId="3" fillId="0" borderId="4" xfId="30" applyFont="1" applyBorder="1" applyAlignment="1">
      <alignment horizontal="center" vertical="center" textRotation="255" wrapText="1"/>
    </xf>
    <xf numFmtId="1"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11" fillId="0" borderId="1" xfId="30" applyFont="1" applyBorder="1" applyAlignment="1">
      <alignment horizontal="center" vertical="center"/>
    </xf>
    <xf numFmtId="0" fontId="11" fillId="0" borderId="1" xfId="30" applyFont="1" applyBorder="1" applyAlignment="1">
      <alignment horizontal="justify" vertical="center"/>
    </xf>
    <xf numFmtId="0" fontId="5" fillId="0" borderId="0" xfId="0" applyFont="1" applyAlignment="1">
      <alignment horizontal="center" vertical="center"/>
    </xf>
    <xf numFmtId="0" fontId="5" fillId="0" borderId="0" xfId="0" applyFont="1" applyAlignment="1">
      <alignment horizontal="justify" vertical="center"/>
    </xf>
    <xf numFmtId="177" fontId="3" fillId="0" borderId="1" xfId="0" applyNumberFormat="1"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1" fontId="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1" fillId="0" borderId="0" xfId="30" applyFont="1" applyAlignment="1">
      <alignment horizontal="center" vertical="center" wrapText="1"/>
    </xf>
    <xf numFmtId="1" fontId="4" fillId="0" borderId="0" xfId="0" applyNumberFormat="1"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1" fontId="2" fillId="0" borderId="0" xfId="0" applyNumberFormat="1" applyFont="1" applyAlignment="1">
      <alignment horizontal="center" vertical="center" wrapText="1"/>
    </xf>
    <xf numFmtId="0" fontId="13" fillId="0" borderId="0" xfId="0" applyFont="1" applyAlignment="1">
      <alignment horizontal="center" vertical="center" wrapText="1"/>
    </xf>
    <xf numFmtId="0" fontId="2" fillId="0" borderId="0" xfId="30" applyFont="1" applyAlignment="1">
      <alignment horizontal="center"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14" fillId="0" borderId="0" xfId="0" applyFont="1">
      <alignment vertical="center"/>
    </xf>
    <xf numFmtId="0" fontId="6"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xf>
    <xf numFmtId="0" fontId="14" fillId="2" borderId="1" xfId="30" applyFont="1" applyFill="1" applyBorder="1" applyAlignment="1">
      <alignment horizontal="center" vertical="center" wrapText="1"/>
    </xf>
    <xf numFmtId="0" fontId="14" fillId="0" borderId="1" xfId="30" applyFont="1" applyBorder="1" applyAlignment="1">
      <alignment horizontal="center" vertical="center" wrapText="1"/>
    </xf>
    <xf numFmtId="0" fontId="15" fillId="0" borderId="1" xfId="30" applyFont="1" applyBorder="1" applyAlignment="1">
      <alignmen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 xfId="30" applyFont="1" applyBorder="1" applyAlignment="1">
      <alignment horizontal="center" vertical="center"/>
    </xf>
    <xf numFmtId="0" fontId="14"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5" fillId="0" borderId="0" xfId="0" applyFont="1" applyProtection="1">
      <alignment vertical="center"/>
      <protection locked="0"/>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1" xfId="52" applyFont="1" applyBorder="1" applyAlignment="1">
      <alignment horizontal="center" vertical="center" wrapText="1"/>
    </xf>
    <xf numFmtId="0" fontId="17" fillId="0" borderId="1" xfId="52" applyFont="1" applyBorder="1" applyAlignment="1">
      <alignment horizontal="center" vertical="center" wrapText="1"/>
    </xf>
    <xf numFmtId="0" fontId="5" fillId="0" borderId="1" xfId="52" applyFont="1" applyBorder="1" applyAlignment="1">
      <alignment horizontal="left" vertical="center" wrapText="1"/>
    </xf>
    <xf numFmtId="0" fontId="5" fillId="0" borderId="1" xfId="46" applyFont="1" applyBorder="1" applyAlignment="1">
      <alignment horizontal="center" vertical="center" wrapText="1"/>
    </xf>
    <xf numFmtId="0" fontId="5" fillId="0" borderId="1" xfId="0" applyFont="1" applyBorder="1" applyAlignment="1">
      <alignment horizontal="center" vertical="center"/>
    </xf>
    <xf numFmtId="0" fontId="18" fillId="0" borderId="1" xfId="46" applyFont="1" applyBorder="1" applyAlignment="1">
      <alignment horizontal="center" vertical="center" wrapText="1"/>
    </xf>
    <xf numFmtId="0" fontId="5" fillId="0" borderId="2" xfId="52" applyFont="1" applyBorder="1" applyAlignment="1">
      <alignment horizontal="center" vertical="center" wrapText="1"/>
    </xf>
    <xf numFmtId="0" fontId="5" fillId="0" borderId="1" xfId="53" applyFont="1" applyBorder="1" applyAlignment="1">
      <alignment horizontal="left" vertical="center" wrapText="1"/>
    </xf>
    <xf numFmtId="0" fontId="5" fillId="0" borderId="3" xfId="52" applyFont="1" applyBorder="1" applyAlignment="1">
      <alignment horizontal="center" vertical="center" wrapText="1"/>
    </xf>
    <xf numFmtId="31" fontId="5" fillId="0" borderId="6" xfId="33" applyNumberFormat="1" applyFont="1" applyBorder="1" applyAlignment="1">
      <alignment vertical="center" wrapText="1"/>
    </xf>
    <xf numFmtId="0" fontId="5" fillId="2" borderId="6" xfId="33" applyFont="1" applyFill="1" applyBorder="1" applyAlignment="1">
      <alignment vertical="center" wrapText="1"/>
    </xf>
    <xf numFmtId="0" fontId="5" fillId="0" borderId="4" xfId="52" applyFont="1" applyBorder="1" applyAlignment="1">
      <alignment horizontal="center" vertical="center" wrapText="1"/>
    </xf>
    <xf numFmtId="49" fontId="5" fillId="0" borderId="0" xfId="0" applyNumberFormat="1" applyFont="1" applyAlignment="1">
      <alignment horizontal="center" vertical="center" wrapText="1"/>
    </xf>
    <xf numFmtId="0" fontId="18" fillId="0" borderId="0" xfId="46" applyFont="1" applyAlignment="1" applyProtection="1">
      <alignment horizontal="center" vertical="center" wrapText="1"/>
      <protection locked="0"/>
    </xf>
    <xf numFmtId="0" fontId="5" fillId="0" borderId="0" xfId="46" applyFont="1" applyAlignment="1">
      <alignment horizontal="center" vertical="center" wrapText="1"/>
    </xf>
    <xf numFmtId="0" fontId="5" fillId="0" borderId="1" xfId="0" applyFont="1" applyBorder="1">
      <alignment vertical="center"/>
    </xf>
    <xf numFmtId="0" fontId="5" fillId="0" borderId="1" xfId="0" applyFont="1" applyBorder="1" applyAlignment="1">
      <alignment vertical="center" wrapText="1"/>
    </xf>
    <xf numFmtId="0" fontId="5" fillId="0" borderId="0" xfId="52" applyFont="1" applyAlignment="1">
      <alignment horizontal="center" vertical="center" wrapText="1"/>
    </xf>
    <xf numFmtId="0" fontId="19" fillId="0" borderId="0" xfId="52" applyFont="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附表3" xfId="30"/>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2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0"/>
  <sheetViews>
    <sheetView workbookViewId="0">
      <pane xSplit="5" ySplit="5" topLeftCell="F67" activePane="bottomRight" state="frozen"/>
      <selection/>
      <selection pane="topRight"/>
      <selection pane="bottomLeft"/>
      <selection pane="bottomRight" activeCell="E71" sqref="E71"/>
    </sheetView>
  </sheetViews>
  <sheetFormatPr defaultColWidth="9" defaultRowHeight="13.5"/>
  <cols>
    <col min="1" max="1" width="6.44166666666667" style="7" customWidth="1"/>
    <col min="2" max="2" width="67" style="7" customWidth="1"/>
    <col min="3" max="3" width="16" style="88" customWidth="1"/>
    <col min="4" max="4" width="16.775" style="89" customWidth="1"/>
    <col min="5" max="5" width="14.2166666666667" style="89" customWidth="1"/>
    <col min="6" max="6" width="14.2166666666667" style="88" customWidth="1"/>
    <col min="7" max="8" width="8.66666666666667" style="88" customWidth="1"/>
    <col min="9" max="9" width="18.4416666666667" style="7" customWidth="1"/>
    <col min="10" max="16384" width="9" style="7"/>
  </cols>
  <sheetData>
    <row r="1" spans="1:1">
      <c r="A1" s="72" t="s">
        <v>0</v>
      </c>
    </row>
    <row r="2" ht="18" customHeight="1" spans="1:8">
      <c r="A2" s="11" t="s">
        <v>1</v>
      </c>
      <c r="B2" s="11"/>
      <c r="C2" s="90"/>
      <c r="D2" s="90"/>
      <c r="E2" s="90"/>
      <c r="F2" s="90"/>
      <c r="G2" s="90"/>
      <c r="H2" s="90"/>
    </row>
    <row r="3" ht="16.2" customHeight="1" spans="1:8">
      <c r="A3" s="74" t="s">
        <v>2</v>
      </c>
      <c r="B3" s="74"/>
      <c r="C3" s="75"/>
      <c r="D3" s="91"/>
      <c r="E3" s="91"/>
      <c r="F3" s="75"/>
      <c r="G3" s="75"/>
      <c r="H3" s="75"/>
    </row>
    <row r="4" s="87" customFormat="1" ht="21" customHeight="1" spans="1:8">
      <c r="A4" s="92" t="s">
        <v>3</v>
      </c>
      <c r="B4" s="92" t="s">
        <v>4</v>
      </c>
      <c r="C4" s="92" t="s">
        <v>5</v>
      </c>
      <c r="D4" s="92" t="s">
        <v>6</v>
      </c>
      <c r="E4" s="92"/>
      <c r="F4" s="92" t="s">
        <v>7</v>
      </c>
      <c r="G4" s="93"/>
      <c r="H4" s="93"/>
    </row>
    <row r="5" s="87" customFormat="1" ht="30" customHeight="1" spans="1:8">
      <c r="A5" s="92"/>
      <c r="B5" s="92"/>
      <c r="C5" s="92"/>
      <c r="D5" s="92" t="s">
        <v>8</v>
      </c>
      <c r="E5" s="92" t="s">
        <v>9</v>
      </c>
      <c r="F5" s="92"/>
      <c r="G5" s="93"/>
      <c r="H5" s="93"/>
    </row>
    <row r="6" s="6" customFormat="1" ht="25.2" customHeight="1" spans="1:13">
      <c r="A6" s="94"/>
      <c r="B6" s="94" t="s">
        <v>10</v>
      </c>
      <c r="C6" s="94">
        <f>SUM(D6,E6)</f>
        <v>24608</v>
      </c>
      <c r="D6" s="94">
        <f>SUM(D7,D39,D78,D82)</f>
        <v>16509</v>
      </c>
      <c r="E6" s="94">
        <f>SUM(E7,E39,E78,E82)</f>
        <v>8099</v>
      </c>
      <c r="F6" s="94"/>
      <c r="G6" s="95"/>
      <c r="H6" s="95"/>
      <c r="I6" s="108"/>
      <c r="J6" s="54"/>
      <c r="L6" s="95"/>
      <c r="M6" s="95"/>
    </row>
    <row r="7" s="6" customFormat="1" ht="18.9" customHeight="1" spans="1:13">
      <c r="A7" s="96" t="s">
        <v>11</v>
      </c>
      <c r="B7" s="97" t="s">
        <v>12</v>
      </c>
      <c r="C7" s="94">
        <f>SUM(C8:C24)</f>
        <v>15691</v>
      </c>
      <c r="D7" s="94">
        <f>SUM(D8:D24)</f>
        <v>8891</v>
      </c>
      <c r="E7" s="94">
        <f>SUM(E8:E24)</f>
        <v>6800</v>
      </c>
      <c r="F7" s="94"/>
      <c r="G7" s="95"/>
      <c r="H7" s="95"/>
      <c r="I7" s="109"/>
      <c r="J7" s="54"/>
      <c r="L7" s="95"/>
      <c r="M7" s="109"/>
    </row>
    <row r="8" s="6" customFormat="1" ht="21" customHeight="1" spans="1:13">
      <c r="A8" s="96">
        <v>1</v>
      </c>
      <c r="B8" s="98" t="s">
        <v>13</v>
      </c>
      <c r="C8" s="99">
        <v>6942</v>
      </c>
      <c r="D8" s="99">
        <v>6191</v>
      </c>
      <c r="E8" s="100">
        <v>751</v>
      </c>
      <c r="F8" s="94"/>
      <c r="G8" s="95"/>
      <c r="H8" s="95"/>
      <c r="I8" s="109"/>
      <c r="J8" s="54"/>
      <c r="L8" s="95"/>
      <c r="M8" s="54"/>
    </row>
    <row r="9" s="6" customFormat="1" ht="21" customHeight="1" spans="1:13">
      <c r="A9" s="96">
        <v>2</v>
      </c>
      <c r="B9" s="98" t="s">
        <v>14</v>
      </c>
      <c r="C9" s="99">
        <v>2400</v>
      </c>
      <c r="D9" s="99">
        <v>2400</v>
      </c>
      <c r="E9" s="100">
        <v>0</v>
      </c>
      <c r="F9" s="94"/>
      <c r="G9" s="95"/>
      <c r="H9" s="95"/>
      <c r="I9" s="109"/>
      <c r="J9" s="54"/>
      <c r="L9" s="95"/>
      <c r="M9" s="110"/>
    </row>
    <row r="10" s="6" customFormat="1" ht="21" customHeight="1" spans="1:13">
      <c r="A10" s="96">
        <v>3</v>
      </c>
      <c r="B10" s="98" t="s">
        <v>15</v>
      </c>
      <c r="C10" s="99"/>
      <c r="D10" s="99"/>
      <c r="E10" s="100"/>
      <c r="F10" s="94"/>
      <c r="G10" s="95"/>
      <c r="H10" s="95"/>
      <c r="I10" s="109"/>
      <c r="J10" s="54"/>
      <c r="L10" s="95"/>
      <c r="M10" s="110"/>
    </row>
    <row r="11" s="6" customFormat="1" ht="21" customHeight="1" spans="1:13">
      <c r="A11" s="96">
        <v>4</v>
      </c>
      <c r="B11" s="98" t="s">
        <v>16</v>
      </c>
      <c r="C11" s="99"/>
      <c r="D11" s="99"/>
      <c r="E11" s="100"/>
      <c r="F11" s="94"/>
      <c r="G11" s="95"/>
      <c r="H11" s="95"/>
      <c r="I11" s="109"/>
      <c r="J11" s="54"/>
      <c r="L11" s="95"/>
      <c r="M11" s="110"/>
    </row>
    <row r="12" s="6" customFormat="1" ht="21" customHeight="1" spans="1:13">
      <c r="A12" s="96">
        <v>5</v>
      </c>
      <c r="B12" s="98" t="s">
        <v>17</v>
      </c>
      <c r="C12" s="99"/>
      <c r="D12" s="99"/>
      <c r="E12" s="100"/>
      <c r="F12" s="94"/>
      <c r="G12" s="95"/>
      <c r="H12" s="95"/>
      <c r="I12" s="109"/>
      <c r="J12" s="54"/>
      <c r="L12" s="95"/>
      <c r="M12" s="110"/>
    </row>
    <row r="13" s="6" customFormat="1" ht="21" customHeight="1" spans="1:13">
      <c r="A13" s="96">
        <v>6</v>
      </c>
      <c r="B13" s="98" t="s">
        <v>18</v>
      </c>
      <c r="C13" s="99">
        <v>234</v>
      </c>
      <c r="D13" s="99">
        <v>0</v>
      </c>
      <c r="E13" s="100">
        <v>234</v>
      </c>
      <c r="F13" s="94"/>
      <c r="G13" s="95"/>
      <c r="H13" s="95"/>
      <c r="I13" s="109"/>
      <c r="J13" s="54"/>
      <c r="L13" s="95"/>
      <c r="M13" s="110"/>
    </row>
    <row r="14" s="6" customFormat="1" ht="21" customHeight="1" spans="1:13">
      <c r="A14" s="96">
        <v>7</v>
      </c>
      <c r="B14" s="98" t="s">
        <v>19</v>
      </c>
      <c r="C14" s="99"/>
      <c r="D14" s="99"/>
      <c r="E14" s="100"/>
      <c r="F14" s="94"/>
      <c r="G14" s="95"/>
      <c r="H14" s="95"/>
      <c r="I14" s="109"/>
      <c r="J14" s="54"/>
      <c r="L14" s="95"/>
      <c r="M14" s="110"/>
    </row>
    <row r="15" s="6" customFormat="1" ht="21" customHeight="1" spans="1:13">
      <c r="A15" s="96">
        <v>8</v>
      </c>
      <c r="B15" s="98" t="s">
        <v>20</v>
      </c>
      <c r="C15" s="99">
        <v>500</v>
      </c>
      <c r="D15" s="101">
        <v>300</v>
      </c>
      <c r="E15" s="100">
        <v>200</v>
      </c>
      <c r="F15" s="94"/>
      <c r="G15" s="95"/>
      <c r="H15" s="95"/>
      <c r="I15" s="109"/>
      <c r="J15" s="54"/>
      <c r="L15" s="95"/>
      <c r="M15" s="110"/>
    </row>
    <row r="16" s="6" customFormat="1" ht="21" customHeight="1" spans="1:13">
      <c r="A16" s="96">
        <v>9</v>
      </c>
      <c r="B16" s="98" t="s">
        <v>21</v>
      </c>
      <c r="C16" s="99">
        <v>3854</v>
      </c>
      <c r="D16" s="99">
        <v>0</v>
      </c>
      <c r="E16" s="99">
        <v>3854</v>
      </c>
      <c r="F16" s="94"/>
      <c r="G16" s="95"/>
      <c r="H16" s="95"/>
      <c r="I16" s="109"/>
      <c r="J16" s="54"/>
      <c r="L16" s="95"/>
      <c r="M16" s="110"/>
    </row>
    <row r="17" s="6" customFormat="1" ht="21" customHeight="1" spans="1:13">
      <c r="A17" s="96">
        <v>10</v>
      </c>
      <c r="B17" s="98" t="s">
        <v>22</v>
      </c>
      <c r="C17" s="99">
        <v>332</v>
      </c>
      <c r="D17" s="99"/>
      <c r="E17" s="100">
        <f>C17</f>
        <v>332</v>
      </c>
      <c r="F17" s="94"/>
      <c r="G17" s="95"/>
      <c r="H17" s="95"/>
      <c r="I17" s="109"/>
      <c r="J17" s="54"/>
      <c r="L17" s="95"/>
      <c r="M17" s="110"/>
    </row>
    <row r="18" s="6" customFormat="1" ht="21" customHeight="1" spans="1:13">
      <c r="A18" s="96">
        <v>11</v>
      </c>
      <c r="B18" s="98" t="s">
        <v>23</v>
      </c>
      <c r="C18" s="99"/>
      <c r="D18" s="99"/>
      <c r="E18" s="100"/>
      <c r="F18" s="94"/>
      <c r="G18" s="95"/>
      <c r="H18" s="95"/>
      <c r="I18" s="109"/>
      <c r="J18" s="54"/>
      <c r="L18" s="95"/>
      <c r="M18" s="110"/>
    </row>
    <row r="19" s="6" customFormat="1" ht="21" customHeight="1" spans="1:13">
      <c r="A19" s="96">
        <v>12</v>
      </c>
      <c r="B19" s="98" t="s">
        <v>24</v>
      </c>
      <c r="C19" s="99"/>
      <c r="D19" s="99"/>
      <c r="E19" s="100"/>
      <c r="F19" s="94"/>
      <c r="G19" s="95"/>
      <c r="H19" s="95"/>
      <c r="I19" s="109"/>
      <c r="J19" s="54"/>
      <c r="L19" s="95"/>
      <c r="M19" s="110"/>
    </row>
    <row r="20" s="6" customFormat="1" ht="21" customHeight="1" spans="1:13">
      <c r="A20" s="96">
        <v>13</v>
      </c>
      <c r="B20" s="98" t="s">
        <v>25</v>
      </c>
      <c r="C20" s="99"/>
      <c r="D20" s="99"/>
      <c r="E20" s="100"/>
      <c r="F20" s="94"/>
      <c r="G20" s="95"/>
      <c r="H20" s="95"/>
      <c r="I20" s="109"/>
      <c r="J20" s="54"/>
      <c r="L20" s="95"/>
      <c r="M20" s="110"/>
    </row>
    <row r="21" s="6" customFormat="1" ht="21" customHeight="1" spans="1:13">
      <c r="A21" s="96">
        <v>14</v>
      </c>
      <c r="B21" s="98" t="s">
        <v>26</v>
      </c>
      <c r="C21" s="99"/>
      <c r="D21" s="99"/>
      <c r="E21" s="100"/>
      <c r="F21" s="94"/>
      <c r="G21" s="95"/>
      <c r="H21" s="95"/>
      <c r="I21" s="109"/>
      <c r="J21" s="54"/>
      <c r="L21" s="95"/>
      <c r="M21" s="110"/>
    </row>
    <row r="22" s="6" customFormat="1" ht="21" customHeight="1" spans="1:13">
      <c r="A22" s="96">
        <v>15</v>
      </c>
      <c r="B22" s="98" t="s">
        <v>27</v>
      </c>
      <c r="C22" s="99"/>
      <c r="D22" s="99"/>
      <c r="E22" s="100"/>
      <c r="F22" s="94"/>
      <c r="G22" s="95"/>
      <c r="H22" s="95"/>
      <c r="I22" s="109"/>
      <c r="J22" s="54"/>
      <c r="L22" s="95"/>
      <c r="M22" s="110"/>
    </row>
    <row r="23" s="6" customFormat="1" ht="21" customHeight="1" spans="1:13">
      <c r="A23" s="96">
        <v>16</v>
      </c>
      <c r="B23" s="98" t="s">
        <v>28</v>
      </c>
      <c r="C23" s="99"/>
      <c r="D23" s="99"/>
      <c r="E23" s="100"/>
      <c r="F23" s="94"/>
      <c r="G23" s="95"/>
      <c r="H23" s="95"/>
      <c r="I23" s="109"/>
      <c r="J23" s="54"/>
      <c r="L23" s="95"/>
      <c r="M23" s="110"/>
    </row>
    <row r="24" s="6" customFormat="1" ht="21" customHeight="1" spans="1:13">
      <c r="A24" s="102">
        <v>17</v>
      </c>
      <c r="B24" s="103" t="s">
        <v>29</v>
      </c>
      <c r="C24" s="94">
        <f>SUM(C25:C37)</f>
        <v>1429</v>
      </c>
      <c r="D24" s="94">
        <f>SUM(D25:D37)</f>
        <v>0</v>
      </c>
      <c r="E24" s="94">
        <f>SUM(E25:E37)</f>
        <v>1429</v>
      </c>
      <c r="F24" s="94"/>
      <c r="G24" s="95"/>
      <c r="H24" s="95"/>
      <c r="I24" s="109"/>
      <c r="J24" s="54"/>
      <c r="L24" s="95"/>
      <c r="M24" s="110"/>
    </row>
    <row r="25" s="6" customFormat="1" ht="21" customHeight="1" spans="1:13">
      <c r="A25" s="104"/>
      <c r="B25" s="105" t="s">
        <v>30</v>
      </c>
      <c r="C25" s="99"/>
      <c r="D25" s="99"/>
      <c r="E25" s="100"/>
      <c r="F25" s="94"/>
      <c r="G25" s="95"/>
      <c r="H25" s="95"/>
      <c r="I25" s="109"/>
      <c r="J25" s="54"/>
      <c r="L25" s="95"/>
      <c r="M25" s="110"/>
    </row>
    <row r="26" s="6" customFormat="1" ht="21" customHeight="1" spans="1:13">
      <c r="A26" s="104"/>
      <c r="B26" s="105" t="s">
        <v>31</v>
      </c>
      <c r="C26" s="99"/>
      <c r="D26" s="99"/>
      <c r="E26" s="100"/>
      <c r="F26" s="94"/>
      <c r="G26" s="95"/>
      <c r="H26" s="95"/>
      <c r="I26" s="109"/>
      <c r="J26" s="54"/>
      <c r="L26" s="95"/>
      <c r="M26" s="110"/>
    </row>
    <row r="27" s="6" customFormat="1" ht="21" customHeight="1" spans="1:13">
      <c r="A27" s="104"/>
      <c r="B27" s="105" t="s">
        <v>32</v>
      </c>
      <c r="C27" s="99"/>
      <c r="D27" s="99"/>
      <c r="E27" s="100"/>
      <c r="F27" s="94"/>
      <c r="G27" s="95"/>
      <c r="H27" s="95"/>
      <c r="I27" s="109"/>
      <c r="J27" s="54"/>
      <c r="L27" s="95"/>
      <c r="M27" s="110"/>
    </row>
    <row r="28" s="6" customFormat="1" ht="21" customHeight="1" spans="1:13">
      <c r="A28" s="104"/>
      <c r="B28" s="106" t="s">
        <v>33</v>
      </c>
      <c r="C28" s="99"/>
      <c r="D28" s="99"/>
      <c r="E28" s="100"/>
      <c r="F28" s="94"/>
      <c r="G28" s="95"/>
      <c r="H28" s="95"/>
      <c r="I28" s="109"/>
      <c r="J28" s="54"/>
      <c r="L28" s="95"/>
      <c r="M28" s="110"/>
    </row>
    <row r="29" s="6" customFormat="1" ht="21" customHeight="1" spans="1:13">
      <c r="A29" s="104"/>
      <c r="B29" s="106" t="s">
        <v>34</v>
      </c>
      <c r="C29" s="99"/>
      <c r="D29" s="99"/>
      <c r="E29" s="100"/>
      <c r="F29" s="94"/>
      <c r="G29" s="95"/>
      <c r="H29" s="95"/>
      <c r="I29" s="109"/>
      <c r="J29" s="54"/>
      <c r="L29" s="95"/>
      <c r="M29" s="110"/>
    </row>
    <row r="30" s="6" customFormat="1" ht="21" customHeight="1" spans="1:13">
      <c r="A30" s="104"/>
      <c r="B30" s="106" t="s">
        <v>35</v>
      </c>
      <c r="C30" s="99">
        <v>1429</v>
      </c>
      <c r="D30" s="99">
        <v>0</v>
      </c>
      <c r="E30" s="100">
        <v>1429</v>
      </c>
      <c r="F30" s="94"/>
      <c r="G30" s="95"/>
      <c r="H30" s="95"/>
      <c r="I30" s="109"/>
      <c r="J30" s="54"/>
      <c r="L30" s="95"/>
      <c r="M30" s="110"/>
    </row>
    <row r="31" s="6" customFormat="1" ht="21" customHeight="1" spans="1:13">
      <c r="A31" s="104"/>
      <c r="B31" s="106" t="s">
        <v>36</v>
      </c>
      <c r="C31" s="99"/>
      <c r="D31" s="99"/>
      <c r="E31" s="100"/>
      <c r="F31" s="94"/>
      <c r="G31" s="95"/>
      <c r="H31" s="95"/>
      <c r="I31" s="109"/>
      <c r="J31" s="54"/>
      <c r="L31" s="95"/>
      <c r="M31" s="110"/>
    </row>
    <row r="32" s="6" customFormat="1" ht="21" customHeight="1" spans="1:13">
      <c r="A32" s="104"/>
      <c r="B32" s="106" t="s">
        <v>37</v>
      </c>
      <c r="C32" s="99"/>
      <c r="D32" s="99"/>
      <c r="E32" s="100"/>
      <c r="F32" s="94"/>
      <c r="G32" s="95"/>
      <c r="H32" s="95"/>
      <c r="I32" s="109"/>
      <c r="J32" s="54"/>
      <c r="L32" s="95"/>
      <c r="M32" s="110"/>
    </row>
    <row r="33" s="6" customFormat="1" ht="21" customHeight="1" spans="1:13">
      <c r="A33" s="104"/>
      <c r="B33" s="106" t="s">
        <v>38</v>
      </c>
      <c r="C33" s="99"/>
      <c r="D33" s="99"/>
      <c r="E33" s="100"/>
      <c r="F33" s="94"/>
      <c r="G33" s="95"/>
      <c r="H33" s="95"/>
      <c r="I33" s="109"/>
      <c r="J33" s="54"/>
      <c r="L33" s="95"/>
      <c r="M33" s="110"/>
    </row>
    <row r="34" s="6" customFormat="1" ht="21" customHeight="1" spans="1:13">
      <c r="A34" s="104"/>
      <c r="B34" s="106" t="s">
        <v>39</v>
      </c>
      <c r="C34" s="99"/>
      <c r="D34" s="99"/>
      <c r="E34" s="100"/>
      <c r="F34" s="94"/>
      <c r="G34" s="95"/>
      <c r="H34" s="95"/>
      <c r="I34" s="109"/>
      <c r="J34" s="54"/>
      <c r="L34" s="95"/>
      <c r="M34" s="110"/>
    </row>
    <row r="35" s="6" customFormat="1" ht="21" customHeight="1" spans="1:13">
      <c r="A35" s="104"/>
      <c r="B35" s="106" t="s">
        <v>40</v>
      </c>
      <c r="C35" s="99"/>
      <c r="D35" s="99"/>
      <c r="E35" s="100"/>
      <c r="F35" s="94"/>
      <c r="G35" s="95"/>
      <c r="H35" s="95"/>
      <c r="I35" s="109"/>
      <c r="J35" s="54"/>
      <c r="L35" s="95"/>
      <c r="M35" s="110"/>
    </row>
    <row r="36" s="6" customFormat="1" ht="21" customHeight="1" spans="1:13">
      <c r="A36" s="104"/>
      <c r="B36" s="106" t="s">
        <v>41</v>
      </c>
      <c r="C36" s="99"/>
      <c r="D36" s="99"/>
      <c r="E36" s="100"/>
      <c r="F36" s="94"/>
      <c r="G36" s="95"/>
      <c r="H36" s="95"/>
      <c r="I36" s="109"/>
      <c r="J36" s="54"/>
      <c r="L36" s="95"/>
      <c r="M36" s="110"/>
    </row>
    <row r="37" s="6" customFormat="1" ht="26.25" customHeight="1" spans="1:13">
      <c r="A37" s="107"/>
      <c r="B37" s="106" t="s">
        <v>42</v>
      </c>
      <c r="C37" s="99"/>
      <c r="D37" s="99"/>
      <c r="E37" s="100"/>
      <c r="F37" s="94"/>
      <c r="G37" s="95"/>
      <c r="H37" s="95"/>
      <c r="I37" s="109"/>
      <c r="J37" s="54"/>
      <c r="L37" s="95"/>
      <c r="M37" s="110"/>
    </row>
    <row r="38" s="6" customFormat="1" ht="16.5" customHeight="1" spans="1:13">
      <c r="A38" s="96">
        <v>18</v>
      </c>
      <c r="B38" s="98" t="s">
        <v>43</v>
      </c>
      <c r="C38" s="99"/>
      <c r="D38" s="99"/>
      <c r="E38" s="100"/>
      <c r="F38" s="94"/>
      <c r="G38" s="95"/>
      <c r="H38" s="95"/>
      <c r="I38" s="109"/>
      <c r="J38" s="54"/>
      <c r="L38" s="95"/>
      <c r="M38" s="110"/>
    </row>
    <row r="39" s="6" customFormat="1" ht="19.5" customHeight="1" spans="1:13">
      <c r="A39" s="97" t="s">
        <v>44</v>
      </c>
      <c r="B39" s="97" t="s">
        <v>45</v>
      </c>
      <c r="C39" s="94">
        <f>SUM(C40:C77)</f>
        <v>6262</v>
      </c>
      <c r="D39" s="94">
        <f>SUM(D40:D77)</f>
        <v>5190</v>
      </c>
      <c r="E39" s="94">
        <f>SUM(E40:E77)</f>
        <v>1072</v>
      </c>
      <c r="F39" s="94"/>
      <c r="G39" s="95"/>
      <c r="H39" s="95"/>
      <c r="I39" s="109"/>
      <c r="J39" s="109"/>
      <c r="L39" s="95"/>
      <c r="M39" s="109"/>
    </row>
    <row r="40" s="6" customFormat="1" ht="21" customHeight="1" spans="1:13">
      <c r="A40" s="96">
        <v>1</v>
      </c>
      <c r="B40" s="98" t="s">
        <v>46</v>
      </c>
      <c r="C40" s="99">
        <v>3237</v>
      </c>
      <c r="D40" s="99">
        <v>2790</v>
      </c>
      <c r="E40" s="100">
        <v>447</v>
      </c>
      <c r="F40" s="94"/>
      <c r="G40" s="95"/>
      <c r="H40" s="95"/>
      <c r="I40" s="109"/>
      <c r="J40" s="54"/>
      <c r="L40" s="95"/>
      <c r="M40" s="54"/>
    </row>
    <row r="41" s="6" customFormat="1" ht="21" customHeight="1" spans="1:13">
      <c r="A41" s="96">
        <v>2</v>
      </c>
      <c r="B41" s="98" t="s">
        <v>17</v>
      </c>
      <c r="C41" s="99">
        <v>400</v>
      </c>
      <c r="D41" s="99">
        <v>400</v>
      </c>
      <c r="E41" s="100"/>
      <c r="F41" s="94"/>
      <c r="G41" s="95"/>
      <c r="H41" s="95"/>
      <c r="I41" s="109"/>
      <c r="J41" s="54"/>
      <c r="L41" s="95"/>
      <c r="M41" s="110"/>
    </row>
    <row r="42" s="6" customFormat="1" ht="21" customHeight="1" spans="1:13">
      <c r="A42" s="96">
        <v>3</v>
      </c>
      <c r="B42" s="98" t="s">
        <v>47</v>
      </c>
      <c r="C42" s="99"/>
      <c r="D42" s="99"/>
      <c r="E42" s="100"/>
      <c r="F42" s="94"/>
      <c r="G42" s="95"/>
      <c r="H42" s="95"/>
      <c r="I42" s="109"/>
      <c r="J42" s="54"/>
      <c r="L42" s="95"/>
      <c r="M42" s="110"/>
    </row>
    <row r="43" s="6" customFormat="1" ht="19.2" customHeight="1" spans="1:13">
      <c r="A43" s="96">
        <v>4</v>
      </c>
      <c r="B43" s="98" t="s">
        <v>48</v>
      </c>
      <c r="C43" s="99"/>
      <c r="D43" s="99"/>
      <c r="E43" s="100"/>
      <c r="F43" s="94"/>
      <c r="G43" s="95"/>
      <c r="H43" s="95"/>
      <c r="I43" s="109"/>
      <c r="J43" s="54"/>
      <c r="L43" s="95"/>
      <c r="M43" s="110"/>
    </row>
    <row r="44" s="6" customFormat="1" ht="19.2" customHeight="1" spans="1:13">
      <c r="A44" s="96">
        <v>5</v>
      </c>
      <c r="B44" s="98" t="s">
        <v>49</v>
      </c>
      <c r="C44" s="99"/>
      <c r="D44" s="99"/>
      <c r="E44" s="100"/>
      <c r="F44" s="94"/>
      <c r="G44" s="95"/>
      <c r="H44" s="95"/>
      <c r="I44" s="109"/>
      <c r="J44" s="54"/>
      <c r="L44" s="95"/>
      <c r="M44" s="110"/>
    </row>
    <row r="45" s="6" customFormat="1" ht="19.2" customHeight="1" spans="1:13">
      <c r="A45" s="96">
        <v>6</v>
      </c>
      <c r="B45" s="98" t="s">
        <v>50</v>
      </c>
      <c r="C45" s="99"/>
      <c r="D45" s="99"/>
      <c r="E45" s="100"/>
      <c r="F45" s="94"/>
      <c r="G45" s="95"/>
      <c r="H45" s="95"/>
      <c r="I45" s="109"/>
      <c r="J45" s="54"/>
      <c r="L45" s="95"/>
      <c r="M45" s="110"/>
    </row>
    <row r="46" s="6" customFormat="1" ht="19.2" customHeight="1" spans="1:13">
      <c r="A46" s="96">
        <v>7</v>
      </c>
      <c r="B46" s="98" t="s">
        <v>51</v>
      </c>
      <c r="C46" s="99"/>
      <c r="D46" s="99"/>
      <c r="E46" s="100"/>
      <c r="F46" s="94"/>
      <c r="G46" s="95"/>
      <c r="H46" s="95"/>
      <c r="I46" s="109"/>
      <c r="J46" s="54"/>
      <c r="L46" s="95"/>
      <c r="M46" s="110"/>
    </row>
    <row r="47" s="6" customFormat="1" ht="19.2" customHeight="1" spans="1:13">
      <c r="A47" s="96">
        <v>8</v>
      </c>
      <c r="B47" s="98" t="s">
        <v>52</v>
      </c>
      <c r="C47" s="99"/>
      <c r="D47" s="99"/>
      <c r="E47" s="100"/>
      <c r="F47" s="94"/>
      <c r="G47" s="95"/>
      <c r="H47" s="95"/>
      <c r="I47" s="109"/>
      <c r="J47" s="54"/>
      <c r="L47" s="95"/>
      <c r="M47" s="110"/>
    </row>
    <row r="48" s="6" customFormat="1" ht="19.2" customHeight="1" spans="1:13">
      <c r="A48" s="96">
        <v>9</v>
      </c>
      <c r="B48" s="98" t="s">
        <v>53</v>
      </c>
      <c r="C48" s="99"/>
      <c r="D48" s="99"/>
      <c r="E48" s="100"/>
      <c r="F48" s="94"/>
      <c r="G48" s="95"/>
      <c r="H48" s="95"/>
      <c r="I48" s="109"/>
      <c r="J48" s="54"/>
      <c r="L48" s="95"/>
      <c r="M48" s="110"/>
    </row>
    <row r="49" s="6" customFormat="1" ht="19.2" customHeight="1" spans="1:13">
      <c r="A49" s="96">
        <v>10</v>
      </c>
      <c r="B49" s="98" t="s">
        <v>54</v>
      </c>
      <c r="C49" s="99">
        <v>30</v>
      </c>
      <c r="D49" s="99">
        <v>30</v>
      </c>
      <c r="E49" s="100"/>
      <c r="F49" s="94"/>
      <c r="G49" s="95"/>
      <c r="H49" s="95"/>
      <c r="I49" s="109"/>
      <c r="J49" s="54"/>
      <c r="L49" s="95"/>
      <c r="M49" s="110"/>
    </row>
    <row r="50" s="6" customFormat="1" ht="19.2" customHeight="1" spans="1:13">
      <c r="A50" s="96">
        <v>11</v>
      </c>
      <c r="B50" s="98" t="s">
        <v>55</v>
      </c>
      <c r="C50" s="99"/>
      <c r="D50" s="99"/>
      <c r="E50" s="100"/>
      <c r="F50" s="94"/>
      <c r="G50" s="95"/>
      <c r="H50" s="95"/>
      <c r="I50" s="109"/>
      <c r="J50" s="54"/>
      <c r="L50" s="95"/>
      <c r="M50" s="110"/>
    </row>
    <row r="51" s="6" customFormat="1" ht="19.2" customHeight="1" spans="1:13">
      <c r="A51" s="96">
        <v>12</v>
      </c>
      <c r="B51" s="98" t="s">
        <v>56</v>
      </c>
      <c r="C51" s="99">
        <v>30</v>
      </c>
      <c r="D51" s="99">
        <v>30</v>
      </c>
      <c r="E51" s="100"/>
      <c r="F51" s="94"/>
      <c r="G51" s="95"/>
      <c r="H51" s="95"/>
      <c r="I51" s="109"/>
      <c r="J51" s="54"/>
      <c r="L51" s="95"/>
      <c r="M51" s="110"/>
    </row>
    <row r="52" s="6" customFormat="1" ht="19.2" customHeight="1" spans="1:13">
      <c r="A52" s="96">
        <v>13</v>
      </c>
      <c r="B52" s="98" t="s">
        <v>57</v>
      </c>
      <c r="C52" s="99"/>
      <c r="D52" s="99"/>
      <c r="E52" s="100"/>
      <c r="F52" s="94"/>
      <c r="G52" s="95"/>
      <c r="H52" s="95"/>
      <c r="I52" s="109"/>
      <c r="J52" s="54"/>
      <c r="L52" s="95"/>
      <c r="M52" s="110"/>
    </row>
    <row r="53" s="6" customFormat="1" ht="19.2" customHeight="1" spans="1:13">
      <c r="A53" s="96">
        <v>14</v>
      </c>
      <c r="B53" s="98" t="s">
        <v>58</v>
      </c>
      <c r="C53" s="99"/>
      <c r="D53" s="99"/>
      <c r="E53" s="100"/>
      <c r="F53" s="94"/>
      <c r="G53" s="95"/>
      <c r="H53" s="95"/>
      <c r="I53" s="109"/>
      <c r="J53" s="54"/>
      <c r="L53" s="95"/>
      <c r="M53" s="110"/>
    </row>
    <row r="54" s="6" customFormat="1" ht="19.2" customHeight="1" spans="1:13">
      <c r="A54" s="96">
        <v>15</v>
      </c>
      <c r="B54" s="98" t="s">
        <v>59</v>
      </c>
      <c r="C54" s="99">
        <v>30</v>
      </c>
      <c r="D54" s="99">
        <v>30</v>
      </c>
      <c r="E54" s="100"/>
      <c r="F54" s="94"/>
      <c r="G54" s="95"/>
      <c r="H54" s="95"/>
      <c r="I54" s="109"/>
      <c r="J54" s="54"/>
      <c r="L54" s="95"/>
      <c r="M54" s="110"/>
    </row>
    <row r="55" s="6" customFormat="1" ht="19.2" customHeight="1" spans="1:13">
      <c r="A55" s="96">
        <v>16</v>
      </c>
      <c r="B55" s="98" t="s">
        <v>60</v>
      </c>
      <c r="C55" s="99"/>
      <c r="D55" s="99"/>
      <c r="E55" s="100"/>
      <c r="F55" s="94"/>
      <c r="G55" s="95"/>
      <c r="H55" s="95"/>
      <c r="I55" s="109"/>
      <c r="J55" s="54"/>
      <c r="L55" s="95"/>
      <c r="M55" s="110"/>
    </row>
    <row r="56" s="6" customFormat="1" ht="19.2" customHeight="1" spans="1:13">
      <c r="A56" s="96">
        <v>17</v>
      </c>
      <c r="B56" s="98" t="s">
        <v>61</v>
      </c>
      <c r="C56" s="99">
        <v>200</v>
      </c>
      <c r="D56" s="99">
        <v>200</v>
      </c>
      <c r="E56" s="100"/>
      <c r="F56" s="94"/>
      <c r="G56" s="95"/>
      <c r="H56" s="95"/>
      <c r="I56" s="109"/>
      <c r="J56" s="54"/>
      <c r="L56" s="95"/>
      <c r="M56" s="110"/>
    </row>
    <row r="57" s="6" customFormat="1" ht="19.2" customHeight="1" spans="1:13">
      <c r="A57" s="96">
        <v>18</v>
      </c>
      <c r="B57" s="98" t="s">
        <v>62</v>
      </c>
      <c r="C57" s="99"/>
      <c r="D57" s="99"/>
      <c r="E57" s="100"/>
      <c r="F57" s="94"/>
      <c r="G57" s="95"/>
      <c r="H57" s="95"/>
      <c r="I57" s="109"/>
      <c r="J57" s="54"/>
      <c r="L57" s="95"/>
      <c r="M57" s="110"/>
    </row>
    <row r="58" s="6" customFormat="1" ht="19.2" customHeight="1" spans="1:13">
      <c r="A58" s="96">
        <v>19</v>
      </c>
      <c r="B58" s="98" t="s">
        <v>63</v>
      </c>
      <c r="C58" s="99"/>
      <c r="D58" s="99"/>
      <c r="E58" s="100"/>
      <c r="F58" s="94"/>
      <c r="G58" s="95"/>
      <c r="H58" s="95"/>
      <c r="I58" s="109"/>
      <c r="J58" s="54"/>
      <c r="L58" s="95"/>
      <c r="M58" s="110"/>
    </row>
    <row r="59" s="6" customFormat="1" ht="19.2" customHeight="1" spans="1:13">
      <c r="A59" s="96">
        <v>20</v>
      </c>
      <c r="B59" s="98" t="s">
        <v>64</v>
      </c>
      <c r="C59" s="99"/>
      <c r="D59" s="99"/>
      <c r="E59" s="100"/>
      <c r="F59" s="94"/>
      <c r="G59" s="95"/>
      <c r="H59" s="95"/>
      <c r="I59" s="109"/>
      <c r="J59" s="54"/>
      <c r="L59" s="95"/>
      <c r="M59" s="110"/>
    </row>
    <row r="60" s="6" customFormat="1" ht="19.2" customHeight="1" spans="1:13">
      <c r="A60" s="96">
        <v>21</v>
      </c>
      <c r="B60" s="98" t="s">
        <v>65</v>
      </c>
      <c r="C60" s="96">
        <v>60</v>
      </c>
      <c r="D60" s="96">
        <v>60</v>
      </c>
      <c r="E60" s="100"/>
      <c r="F60" s="94"/>
      <c r="G60" s="95"/>
      <c r="H60" s="95"/>
      <c r="I60" s="109"/>
      <c r="J60" s="54"/>
      <c r="L60" s="95"/>
      <c r="M60" s="110"/>
    </row>
    <row r="61" s="6" customFormat="1" ht="19.2" customHeight="1" spans="1:13">
      <c r="A61" s="96">
        <v>22</v>
      </c>
      <c r="B61" s="98" t="s">
        <v>24</v>
      </c>
      <c r="C61" s="99"/>
      <c r="D61" s="99"/>
      <c r="E61" s="100"/>
      <c r="F61" s="94"/>
      <c r="G61" s="95"/>
      <c r="H61" s="95"/>
      <c r="I61" s="109"/>
      <c r="J61" s="54"/>
      <c r="L61" s="95"/>
      <c r="M61" s="110"/>
    </row>
    <row r="62" s="6" customFormat="1" ht="19.2" customHeight="1" spans="1:13">
      <c r="A62" s="96">
        <v>23</v>
      </c>
      <c r="B62" s="98" t="s">
        <v>66</v>
      </c>
      <c r="C62" s="99"/>
      <c r="D62" s="99"/>
      <c r="E62" s="100"/>
      <c r="F62" s="94"/>
      <c r="G62" s="95"/>
      <c r="H62" s="95"/>
      <c r="I62" s="109"/>
      <c r="J62" s="54"/>
      <c r="L62" s="95"/>
      <c r="M62" s="110"/>
    </row>
    <row r="63" s="6" customFormat="1" ht="19.2" customHeight="1" spans="1:13">
      <c r="A63" s="96">
        <v>24</v>
      </c>
      <c r="B63" s="98" t="s">
        <v>67</v>
      </c>
      <c r="C63" s="99"/>
      <c r="D63" s="99"/>
      <c r="E63" s="100"/>
      <c r="F63" s="94"/>
      <c r="G63" s="95"/>
      <c r="H63" s="95"/>
      <c r="I63" s="109"/>
      <c r="J63" s="54"/>
      <c r="L63" s="95"/>
      <c r="M63" s="110"/>
    </row>
    <row r="64" s="6" customFormat="1" ht="57" customHeight="1" spans="1:13">
      <c r="A64" s="96">
        <v>25</v>
      </c>
      <c r="B64" s="98" t="s">
        <v>68</v>
      </c>
      <c r="C64" s="99"/>
      <c r="D64" s="99"/>
      <c r="E64" s="100"/>
      <c r="F64" s="94"/>
      <c r="G64" s="95"/>
      <c r="H64" s="95"/>
      <c r="I64" s="109"/>
      <c r="J64" s="54"/>
      <c r="L64" s="95"/>
      <c r="M64" s="110"/>
    </row>
    <row r="65" s="6" customFormat="1" ht="18" customHeight="1" spans="1:13">
      <c r="A65" s="96">
        <v>26</v>
      </c>
      <c r="B65" s="98" t="s">
        <v>69</v>
      </c>
      <c r="C65" s="99"/>
      <c r="D65" s="99"/>
      <c r="E65" s="100"/>
      <c r="F65" s="94"/>
      <c r="G65" s="95"/>
      <c r="H65" s="95"/>
      <c r="I65" s="109"/>
      <c r="J65" s="54"/>
      <c r="L65" s="95"/>
      <c r="M65" s="110"/>
    </row>
    <row r="66" s="6" customFormat="1" ht="18" customHeight="1" spans="1:13">
      <c r="A66" s="96">
        <v>27</v>
      </c>
      <c r="B66" s="98" t="s">
        <v>70</v>
      </c>
      <c r="C66" s="99">
        <v>500</v>
      </c>
      <c r="D66" s="99">
        <v>0</v>
      </c>
      <c r="E66" s="100">
        <v>500</v>
      </c>
      <c r="F66" s="94"/>
      <c r="G66" s="95"/>
      <c r="H66" s="95"/>
      <c r="I66" s="109"/>
      <c r="J66" s="54"/>
      <c r="L66" s="95"/>
      <c r="M66" s="110"/>
    </row>
    <row r="67" s="6" customFormat="1" ht="18" customHeight="1" spans="1:13">
      <c r="A67" s="96">
        <v>28</v>
      </c>
      <c r="B67" s="98" t="s">
        <v>71</v>
      </c>
      <c r="C67" s="99"/>
      <c r="D67" s="99"/>
      <c r="E67" s="100"/>
      <c r="F67" s="94"/>
      <c r="G67" s="95"/>
      <c r="H67" s="95"/>
      <c r="I67" s="109"/>
      <c r="J67" s="54"/>
      <c r="L67" s="95"/>
      <c r="M67" s="110"/>
    </row>
    <row r="68" s="6" customFormat="1" ht="18" customHeight="1" spans="1:13">
      <c r="A68" s="96">
        <v>29</v>
      </c>
      <c r="B68" s="98" t="s">
        <v>72</v>
      </c>
      <c r="C68" s="99"/>
      <c r="D68" s="99"/>
      <c r="E68" s="100"/>
      <c r="F68" s="94"/>
      <c r="G68" s="95"/>
      <c r="H68" s="95"/>
      <c r="I68" s="109"/>
      <c r="J68" s="54"/>
      <c r="L68" s="95"/>
      <c r="M68" s="110"/>
    </row>
    <row r="69" s="6" customFormat="1" ht="18" customHeight="1" spans="1:13">
      <c r="A69" s="96">
        <v>30</v>
      </c>
      <c r="B69" s="98" t="s">
        <v>73</v>
      </c>
      <c r="C69" s="99">
        <v>500</v>
      </c>
      <c r="D69" s="99">
        <v>500</v>
      </c>
      <c r="E69" s="100">
        <v>0</v>
      </c>
      <c r="F69" s="94"/>
      <c r="G69" s="95"/>
      <c r="H69" s="95"/>
      <c r="I69" s="109"/>
      <c r="J69" s="54"/>
      <c r="L69" s="95"/>
      <c r="M69" s="110"/>
    </row>
    <row r="70" s="6" customFormat="1" ht="18" customHeight="1" spans="1:13">
      <c r="A70" s="96">
        <v>31</v>
      </c>
      <c r="B70" s="98" t="s">
        <v>74</v>
      </c>
      <c r="C70" s="99">
        <v>250</v>
      </c>
      <c r="D70" s="99">
        <v>250</v>
      </c>
      <c r="E70" s="100">
        <v>0</v>
      </c>
      <c r="F70" s="94"/>
      <c r="G70" s="95"/>
      <c r="H70" s="95"/>
      <c r="I70" s="109"/>
      <c r="J70" s="54"/>
      <c r="L70" s="95"/>
      <c r="M70" s="110"/>
    </row>
    <row r="71" s="6" customFormat="1" ht="18" customHeight="1" spans="1:13">
      <c r="A71" s="96">
        <v>32</v>
      </c>
      <c r="B71" s="98" t="s">
        <v>75</v>
      </c>
      <c r="C71" s="99"/>
      <c r="D71" s="99"/>
      <c r="E71" s="100"/>
      <c r="F71" s="94"/>
      <c r="G71" s="95"/>
      <c r="H71" s="95"/>
      <c r="I71" s="109"/>
      <c r="J71" s="54"/>
      <c r="L71" s="95"/>
      <c r="M71" s="110"/>
    </row>
    <row r="72" s="6" customFormat="1" ht="18" customHeight="1" spans="1:13">
      <c r="A72" s="96">
        <v>33</v>
      </c>
      <c r="B72" s="98" t="s">
        <v>76</v>
      </c>
      <c r="C72" s="96">
        <v>100</v>
      </c>
      <c r="D72" s="96">
        <v>100</v>
      </c>
      <c r="E72" s="100"/>
      <c r="F72" s="94"/>
      <c r="G72" s="95"/>
      <c r="H72" s="95"/>
      <c r="I72" s="109"/>
      <c r="J72" s="54"/>
      <c r="L72" s="95"/>
      <c r="M72" s="110"/>
    </row>
    <row r="73" s="6" customFormat="1" ht="18" customHeight="1" spans="1:13">
      <c r="A73" s="96">
        <v>34</v>
      </c>
      <c r="B73" s="98" t="s">
        <v>77</v>
      </c>
      <c r="C73" s="96">
        <v>30</v>
      </c>
      <c r="D73" s="96">
        <v>30</v>
      </c>
      <c r="E73" s="100"/>
      <c r="F73" s="94"/>
      <c r="G73" s="95"/>
      <c r="H73" s="95"/>
      <c r="I73" s="109"/>
      <c r="J73" s="54"/>
      <c r="L73" s="95"/>
      <c r="M73" s="110"/>
    </row>
    <row r="74" s="6" customFormat="1" ht="18" customHeight="1" spans="1:13">
      <c r="A74" s="96">
        <v>35</v>
      </c>
      <c r="B74" s="98" t="s">
        <v>78</v>
      </c>
      <c r="C74" s="99"/>
      <c r="D74" s="99"/>
      <c r="E74" s="100"/>
      <c r="F74" s="94"/>
      <c r="G74" s="95"/>
      <c r="H74" s="95"/>
      <c r="I74" s="109"/>
      <c r="J74" s="54"/>
      <c r="L74" s="95"/>
      <c r="M74" s="110"/>
    </row>
    <row r="75" s="6" customFormat="1" ht="18" customHeight="1" spans="1:13">
      <c r="A75" s="96">
        <v>36</v>
      </c>
      <c r="B75" s="98" t="s">
        <v>79</v>
      </c>
      <c r="C75" s="99">
        <v>770</v>
      </c>
      <c r="D75" s="99">
        <v>770</v>
      </c>
      <c r="E75" s="100"/>
      <c r="F75" s="94"/>
      <c r="G75" s="95"/>
      <c r="H75" s="95"/>
      <c r="I75" s="109"/>
      <c r="J75" s="54"/>
      <c r="L75" s="95"/>
      <c r="M75" s="110"/>
    </row>
    <row r="76" s="6" customFormat="1" ht="18" customHeight="1" spans="1:13">
      <c r="A76" s="96">
        <v>37</v>
      </c>
      <c r="B76" s="98" t="s">
        <v>80</v>
      </c>
      <c r="C76" s="99"/>
      <c r="D76" s="99"/>
      <c r="E76" s="100"/>
      <c r="F76" s="94"/>
      <c r="G76" s="95"/>
      <c r="H76" s="95"/>
      <c r="I76" s="109"/>
      <c r="J76" s="54"/>
      <c r="L76" s="95"/>
      <c r="M76" s="110"/>
    </row>
    <row r="77" s="6" customFormat="1" ht="18" customHeight="1" spans="1:13">
      <c r="A77" s="96">
        <v>38</v>
      </c>
      <c r="B77" s="98" t="s">
        <v>43</v>
      </c>
      <c r="C77" s="99">
        <v>125</v>
      </c>
      <c r="D77" s="99"/>
      <c r="E77" s="100">
        <f>C77</f>
        <v>125</v>
      </c>
      <c r="F77" s="94"/>
      <c r="G77" s="95"/>
      <c r="H77" s="95"/>
      <c r="I77" s="109"/>
      <c r="J77" s="54"/>
      <c r="L77" s="95"/>
      <c r="M77" s="110"/>
    </row>
    <row r="78" s="6" customFormat="1" ht="15.75" customHeight="1" spans="1:13">
      <c r="A78" s="97" t="s">
        <v>81</v>
      </c>
      <c r="B78" s="97" t="s">
        <v>82</v>
      </c>
      <c r="C78" s="96">
        <f>SUM(C79:C80)</f>
        <v>164</v>
      </c>
      <c r="D78" s="96">
        <f>SUM(D79:D80)</f>
        <v>100</v>
      </c>
      <c r="E78" s="96">
        <f>SUM(E79:E80)</f>
        <v>64</v>
      </c>
      <c r="F78" s="94"/>
      <c r="G78" s="95"/>
      <c r="H78" s="95"/>
      <c r="I78" s="109"/>
      <c r="J78" s="54"/>
      <c r="L78" s="95"/>
      <c r="M78" s="110"/>
    </row>
    <row r="79" s="6" customFormat="1" ht="18" customHeight="1" spans="1:13">
      <c r="A79" s="97"/>
      <c r="B79" s="98" t="s">
        <v>83</v>
      </c>
      <c r="C79" s="96">
        <v>100</v>
      </c>
      <c r="D79" s="96">
        <v>100</v>
      </c>
      <c r="E79" s="96"/>
      <c r="F79" s="94"/>
      <c r="G79" s="95"/>
      <c r="H79" s="95"/>
      <c r="I79" s="109"/>
      <c r="J79" s="54"/>
      <c r="L79" s="95"/>
      <c r="M79" s="110"/>
    </row>
    <row r="80" s="6" customFormat="1" ht="18" customHeight="1" spans="1:13">
      <c r="A80" s="97"/>
      <c r="B80" s="98" t="s">
        <v>84</v>
      </c>
      <c r="C80" s="99">
        <v>64</v>
      </c>
      <c r="D80" s="99"/>
      <c r="E80" s="100">
        <f>C80</f>
        <v>64</v>
      </c>
      <c r="F80" s="94"/>
      <c r="G80" s="95"/>
      <c r="H80" s="95"/>
      <c r="I80" s="109"/>
      <c r="J80" s="54"/>
      <c r="L80" s="95"/>
      <c r="M80" s="110"/>
    </row>
    <row r="81" s="6" customFormat="1" ht="8.25" customHeight="1" spans="1:13">
      <c r="A81" s="97"/>
      <c r="B81" s="96" t="s">
        <v>85</v>
      </c>
      <c r="C81" s="99"/>
      <c r="D81" s="99"/>
      <c r="E81" s="100"/>
      <c r="F81" s="94"/>
      <c r="G81" s="95"/>
      <c r="H81" s="95"/>
      <c r="I81" s="109"/>
      <c r="J81" s="54"/>
      <c r="L81" s="95"/>
      <c r="M81" s="110"/>
    </row>
    <row r="82" s="6" customFormat="1" ht="16.5" customHeight="1" spans="1:13">
      <c r="A82" s="97" t="s">
        <v>86</v>
      </c>
      <c r="B82" s="97" t="s">
        <v>87</v>
      </c>
      <c r="C82" s="99">
        <f>SUM(D82:E82)</f>
        <v>2491</v>
      </c>
      <c r="D82" s="96">
        <f>SUM(D83:D84)</f>
        <v>2328</v>
      </c>
      <c r="E82" s="96">
        <f>SUM(E83:E84)</f>
        <v>163</v>
      </c>
      <c r="F82" s="94"/>
      <c r="G82" s="95"/>
      <c r="H82" s="95"/>
      <c r="I82" s="109"/>
      <c r="J82" s="54"/>
      <c r="L82" s="95"/>
      <c r="M82" s="110"/>
    </row>
    <row r="83" s="6" customFormat="1" ht="16.5" customHeight="1" spans="1:13">
      <c r="A83" s="97"/>
      <c r="B83" s="98" t="s">
        <v>88</v>
      </c>
      <c r="C83" s="99">
        <f>SUM(D83:E83)</f>
        <v>2328</v>
      </c>
      <c r="D83" s="99">
        <v>2328</v>
      </c>
      <c r="E83" s="100"/>
      <c r="F83" s="94"/>
      <c r="G83" s="95"/>
      <c r="H83" s="95"/>
      <c r="I83" s="109"/>
      <c r="J83" s="54"/>
      <c r="L83" s="95"/>
      <c r="M83" s="110"/>
    </row>
    <row r="84" s="6" customFormat="1" ht="16.5" customHeight="1" spans="1:10">
      <c r="A84" s="111"/>
      <c r="B84" s="98" t="s">
        <v>84</v>
      </c>
      <c r="C84" s="99">
        <f>SUM(D84:E84)</f>
        <v>163</v>
      </c>
      <c r="D84" s="100"/>
      <c r="E84" s="100">
        <v>163</v>
      </c>
      <c r="F84" s="112"/>
      <c r="G84" s="95"/>
      <c r="H84" s="95"/>
      <c r="I84" s="109"/>
      <c r="J84" s="113"/>
    </row>
    <row r="85" ht="14.25" spans="9:15">
      <c r="I85" s="114"/>
      <c r="J85" s="114"/>
      <c r="L85" s="110"/>
      <c r="M85" s="110"/>
      <c r="N85" s="110"/>
      <c r="O85" s="91"/>
    </row>
    <row r="86" spans="10:11">
      <c r="J86" s="110"/>
      <c r="K86" s="110"/>
    </row>
    <row r="89" ht="14.25" spans="6:12">
      <c r="F89" s="110"/>
      <c r="G89" s="110"/>
      <c r="H89" s="110"/>
      <c r="L89" s="91"/>
    </row>
    <row r="90" spans="9:11">
      <c r="I90" s="110"/>
      <c r="J90" s="110"/>
      <c r="K90" s="110"/>
    </row>
  </sheetData>
  <mergeCells count="8">
    <mergeCell ref="A2:F2"/>
    <mergeCell ref="A3:F3"/>
    <mergeCell ref="D4:E4"/>
    <mergeCell ref="A4:A5"/>
    <mergeCell ref="A24:A37"/>
    <mergeCell ref="B4:B5"/>
    <mergeCell ref="C4:C5"/>
    <mergeCell ref="F4:F5"/>
  </mergeCells>
  <printOptions horizontalCentered="1"/>
  <pageMargins left="0.55" right="0.55" top="0.86875" bottom="0.590277777777778" header="0.507638888888889" footer="0.379861111111111"/>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19" workbookViewId="0">
      <selection activeCell="E19" sqref="E19"/>
    </sheetView>
  </sheetViews>
  <sheetFormatPr defaultColWidth="9" defaultRowHeight="13.5" outlineLevelCol="6"/>
  <cols>
    <col min="1" max="1" width="11.4416666666667" style="7" customWidth="1"/>
    <col min="2" max="2" width="66.3166666666667" style="71" customWidth="1"/>
    <col min="3" max="7" width="10.375" style="7" customWidth="1"/>
    <col min="8" max="16384" width="9" style="7"/>
  </cols>
  <sheetData>
    <row r="1" ht="19.5" customHeight="1" spans="1:1">
      <c r="A1" s="72" t="s">
        <v>89</v>
      </c>
    </row>
    <row r="2" ht="36.75" customHeight="1" spans="1:7">
      <c r="A2" s="11" t="s">
        <v>90</v>
      </c>
      <c r="B2" s="73"/>
      <c r="C2" s="11"/>
      <c r="D2" s="11"/>
      <c r="E2" s="11"/>
      <c r="F2" s="11"/>
      <c r="G2" s="11"/>
    </row>
    <row r="3" ht="36.75" customHeight="1" spans="1:7">
      <c r="A3" s="74" t="s">
        <v>91</v>
      </c>
      <c r="B3" s="74"/>
      <c r="C3" s="75"/>
      <c r="D3" s="75"/>
      <c r="E3" s="75"/>
      <c r="F3" s="75"/>
      <c r="G3" s="75"/>
    </row>
    <row r="4" s="70" customFormat="1" ht="29.1" customHeight="1" spans="1:7">
      <c r="A4" s="76" t="s">
        <v>92</v>
      </c>
      <c r="B4" s="76" t="s">
        <v>93</v>
      </c>
      <c r="C4" s="76" t="s">
        <v>94</v>
      </c>
      <c r="D4" s="76"/>
      <c r="E4" s="76"/>
      <c r="F4" s="76"/>
      <c r="G4" s="76"/>
    </row>
    <row r="5" s="70" customFormat="1" ht="24" customHeight="1" spans="1:7">
      <c r="A5" s="76"/>
      <c r="B5" s="76"/>
      <c r="C5" s="76" t="s">
        <v>95</v>
      </c>
      <c r="D5" s="76" t="s">
        <v>96</v>
      </c>
      <c r="E5" s="76" t="s">
        <v>97</v>
      </c>
      <c r="F5" s="76" t="s">
        <v>98</v>
      </c>
      <c r="G5" s="76" t="s">
        <v>99</v>
      </c>
    </row>
    <row r="6" s="70" customFormat="1" ht="30" customHeight="1" spans="1:7">
      <c r="A6" s="77" t="s">
        <v>100</v>
      </c>
      <c r="B6" s="77" t="s">
        <v>101</v>
      </c>
      <c r="C6" s="78">
        <v>332</v>
      </c>
      <c r="D6" s="78">
        <v>125</v>
      </c>
      <c r="E6" s="78">
        <v>64</v>
      </c>
      <c r="F6" s="78">
        <v>163</v>
      </c>
      <c r="G6" s="76">
        <v>684</v>
      </c>
    </row>
    <row r="7" s="70" customFormat="1" ht="49.2" customHeight="1" spans="1:7">
      <c r="A7" s="77"/>
      <c r="B7" s="77" t="s">
        <v>102</v>
      </c>
      <c r="C7" s="79">
        <v>1629</v>
      </c>
      <c r="D7" s="76">
        <v>500</v>
      </c>
      <c r="E7" s="79"/>
      <c r="F7" s="79"/>
      <c r="G7" s="76">
        <v>2129</v>
      </c>
    </row>
    <row r="8" s="70" customFormat="1" ht="30" customHeight="1" spans="1:7">
      <c r="A8" s="77"/>
      <c r="B8" s="77" t="s">
        <v>103</v>
      </c>
      <c r="C8" s="79"/>
      <c r="D8" s="76"/>
      <c r="E8" s="79"/>
      <c r="F8" s="79"/>
      <c r="G8" s="76"/>
    </row>
    <row r="9" s="70" customFormat="1" ht="42" customHeight="1" spans="1:7">
      <c r="A9" s="77"/>
      <c r="B9" s="77" t="s">
        <v>104</v>
      </c>
      <c r="C9" s="79">
        <v>2772</v>
      </c>
      <c r="D9" s="78"/>
      <c r="E9" s="78"/>
      <c r="F9" s="78"/>
      <c r="G9" s="76">
        <v>2772</v>
      </c>
    </row>
    <row r="10" s="70" customFormat="1" ht="24" customHeight="1" spans="1:7">
      <c r="A10" s="77"/>
      <c r="B10" s="77" t="s">
        <v>105</v>
      </c>
      <c r="C10" s="79"/>
      <c r="D10" s="78"/>
      <c r="E10" s="78"/>
      <c r="F10" s="78"/>
      <c r="G10" s="76"/>
    </row>
    <row r="11" s="70" customFormat="1" ht="57" customHeight="1" spans="1:7">
      <c r="A11" s="77"/>
      <c r="B11" s="77" t="s">
        <v>106</v>
      </c>
      <c r="C11" s="80">
        <v>200</v>
      </c>
      <c r="D11" s="79"/>
      <c r="E11" s="79"/>
      <c r="F11" s="79"/>
      <c r="G11" s="76">
        <v>200</v>
      </c>
    </row>
    <row r="12" s="70" customFormat="1" ht="60" customHeight="1" spans="1:7">
      <c r="A12" s="77"/>
      <c r="B12" s="77" t="s">
        <v>107</v>
      </c>
      <c r="C12" s="79">
        <v>1867</v>
      </c>
      <c r="D12" s="78">
        <v>447</v>
      </c>
      <c r="E12" s="78"/>
      <c r="F12" s="78"/>
      <c r="G12" s="76">
        <f>SUM(C12:F12)</f>
        <v>2314</v>
      </c>
    </row>
    <row r="13" s="70" customFormat="1" ht="39" customHeight="1" spans="1:7">
      <c r="A13" s="77"/>
      <c r="B13" s="81" t="s">
        <v>108</v>
      </c>
      <c r="C13" s="80">
        <f>SUM(C6:C12)</f>
        <v>6800</v>
      </c>
      <c r="D13" s="79">
        <f>SUM(D6:D12)</f>
        <v>1072</v>
      </c>
      <c r="E13" s="79">
        <f>SUM(E6:E12)</f>
        <v>64</v>
      </c>
      <c r="F13" s="79">
        <f>SUM(F6:F12)</f>
        <v>163</v>
      </c>
      <c r="G13" s="76">
        <f>SUM(G6:G12)</f>
        <v>8099</v>
      </c>
    </row>
    <row r="14" s="70" customFormat="1" ht="61.95" customHeight="1" spans="1:7">
      <c r="A14" s="82" t="s">
        <v>109</v>
      </c>
      <c r="B14" s="81" t="s">
        <v>110</v>
      </c>
      <c r="C14" s="78">
        <v>0</v>
      </c>
      <c r="D14" s="78">
        <v>1480</v>
      </c>
      <c r="E14" s="78">
        <v>0</v>
      </c>
      <c r="F14" s="78">
        <v>1463</v>
      </c>
      <c r="G14" s="76">
        <f t="shared" ref="G14:G19" si="0">SUM(C14,D14,E14,F14)</f>
        <v>2943</v>
      </c>
    </row>
    <row r="15" s="70" customFormat="1" ht="105" customHeight="1" spans="1:7">
      <c r="A15" s="83"/>
      <c r="B15" s="77" t="s">
        <v>111</v>
      </c>
      <c r="C15" s="76">
        <v>1183</v>
      </c>
      <c r="D15" s="80">
        <v>1060</v>
      </c>
      <c r="E15" s="76">
        <v>100</v>
      </c>
      <c r="F15" s="76">
        <v>865</v>
      </c>
      <c r="G15" s="76">
        <f t="shared" si="0"/>
        <v>3208</v>
      </c>
    </row>
    <row r="16" s="70" customFormat="1" ht="27" customHeight="1" spans="1:7">
      <c r="A16" s="83"/>
      <c r="B16" s="77" t="s">
        <v>112</v>
      </c>
      <c r="C16" s="80">
        <v>100</v>
      </c>
      <c r="D16" s="84"/>
      <c r="E16" s="84"/>
      <c r="F16" s="80"/>
      <c r="G16" s="76">
        <f t="shared" si="0"/>
        <v>100</v>
      </c>
    </row>
    <row r="17" s="70" customFormat="1" ht="84" customHeight="1" spans="1:7">
      <c r="A17" s="83"/>
      <c r="B17" s="77" t="s">
        <v>113</v>
      </c>
      <c r="C17" s="80">
        <v>480</v>
      </c>
      <c r="D17" s="84">
        <v>350</v>
      </c>
      <c r="E17" s="84">
        <v>0</v>
      </c>
      <c r="F17" s="80">
        <v>0</v>
      </c>
      <c r="G17" s="76">
        <f t="shared" si="0"/>
        <v>830</v>
      </c>
    </row>
    <row r="18" s="70" customFormat="1" ht="57" customHeight="1" spans="1:7">
      <c r="A18" s="85"/>
      <c r="B18" s="77" t="s">
        <v>114</v>
      </c>
      <c r="C18" s="80"/>
      <c r="D18" s="84">
        <v>770</v>
      </c>
      <c r="E18" s="84"/>
      <c r="F18" s="80"/>
      <c r="G18" s="76">
        <f t="shared" si="0"/>
        <v>770</v>
      </c>
    </row>
    <row r="19" s="70" customFormat="1" ht="304.2" customHeight="1" spans="1:7">
      <c r="A19" s="77" t="s">
        <v>109</v>
      </c>
      <c r="B19" s="77" t="s">
        <v>115</v>
      </c>
      <c r="C19" s="76">
        <v>7128</v>
      </c>
      <c r="D19" s="80">
        <v>1530</v>
      </c>
      <c r="E19" s="80">
        <v>0</v>
      </c>
      <c r="F19" s="80">
        <v>0</v>
      </c>
      <c r="G19" s="76">
        <f t="shared" si="0"/>
        <v>8658</v>
      </c>
    </row>
    <row r="20" s="70" customFormat="1" ht="18" customHeight="1" spans="1:7">
      <c r="A20" s="77"/>
      <c r="B20" s="77"/>
      <c r="C20" s="80"/>
      <c r="D20" s="84"/>
      <c r="E20" s="84"/>
      <c r="F20" s="80"/>
      <c r="G20" s="76"/>
    </row>
    <row r="21" s="70" customFormat="1" ht="22.2" customHeight="1" spans="1:7">
      <c r="A21" s="77"/>
      <c r="B21" s="86" t="s">
        <v>99</v>
      </c>
      <c r="C21" s="76">
        <f>SUM(C14:C20)</f>
        <v>8891</v>
      </c>
      <c r="D21" s="76">
        <f>SUM(D14:D20)</f>
        <v>5190</v>
      </c>
      <c r="E21" s="76">
        <f>SUM(E14:E20)</f>
        <v>100</v>
      </c>
      <c r="F21" s="76">
        <f>SUM(F14:F20)</f>
        <v>2328</v>
      </c>
      <c r="G21" s="76">
        <f>SUM(C21,D21,E21,F21)</f>
        <v>16509</v>
      </c>
    </row>
    <row r="22" s="70" customFormat="1" ht="21" customHeight="1" spans="1:7">
      <c r="A22" s="86" t="s">
        <v>116</v>
      </c>
      <c r="B22" s="86"/>
      <c r="C22" s="76">
        <f>SUM(C21,C13)</f>
        <v>15691</v>
      </c>
      <c r="D22" s="76">
        <f>SUM(D21,D13)</f>
        <v>6262</v>
      </c>
      <c r="E22" s="76">
        <f>SUM(E21,E13)</f>
        <v>164</v>
      </c>
      <c r="F22" s="76">
        <f>SUM(F21,F13)</f>
        <v>2491</v>
      </c>
      <c r="G22" s="76">
        <f>SUM(G21,G13)</f>
        <v>24608</v>
      </c>
    </row>
  </sheetData>
  <mergeCells count="8">
    <mergeCell ref="A2:G2"/>
    <mergeCell ref="A3:G3"/>
    <mergeCell ref="C4:G4"/>
    <mergeCell ref="A22:B22"/>
    <mergeCell ref="A4:A5"/>
    <mergeCell ref="A6:A13"/>
    <mergeCell ref="A14:A18"/>
    <mergeCell ref="B4:B5"/>
  </mergeCells>
  <pageMargins left="0.869444444444444" right="0.751388888888889" top="0.629861111111111" bottom="0.275" header="0.35" footer="0.35"/>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3"/>
  <sheetViews>
    <sheetView tabSelected="1" topLeftCell="A28" workbookViewId="0">
      <selection activeCell="F31" sqref="F31"/>
    </sheetView>
  </sheetViews>
  <sheetFormatPr defaultColWidth="9" defaultRowHeight="13.5"/>
  <cols>
    <col min="1" max="1" width="3.21666666666667" style="7" customWidth="1"/>
    <col min="2" max="2" width="4.88333333333333" style="8" customWidth="1"/>
    <col min="3" max="3" width="23" style="9" customWidth="1"/>
    <col min="4" max="4" width="17.775" style="9" customWidth="1"/>
    <col min="5" max="5" width="5.44166666666667" style="8" customWidth="1"/>
    <col min="6" max="6" width="21.3333333333333" style="9" customWidth="1"/>
    <col min="7" max="7" width="6.775" style="7" customWidth="1"/>
    <col min="8" max="8" width="7.21666666666667" style="7" customWidth="1"/>
    <col min="9" max="9" width="6.18333333333333" style="7" customWidth="1"/>
    <col min="10" max="10" width="5.66666666666667" style="7" customWidth="1"/>
    <col min="11" max="11" width="4.33333333333333" style="7" customWidth="1"/>
    <col min="12" max="12" width="5.88333333333333" style="7" customWidth="1"/>
    <col min="13" max="14" width="5.775" style="7" customWidth="1"/>
    <col min="15" max="15" width="4.66666666666667" style="7" customWidth="1"/>
    <col min="16" max="16" width="4.775" style="7" customWidth="1"/>
    <col min="17" max="17" width="7.21666666666667" style="7" customWidth="1"/>
    <col min="18" max="18" width="6.775" style="7" customWidth="1"/>
    <col min="19" max="16384" width="9" style="7"/>
  </cols>
  <sheetData>
    <row r="1" spans="1:2">
      <c r="A1" s="10" t="s">
        <v>117</v>
      </c>
      <c r="B1" s="10"/>
    </row>
    <row r="2" ht="24" spans="1:18">
      <c r="A2" s="11" t="s">
        <v>118</v>
      </c>
      <c r="B2" s="11"/>
      <c r="C2" s="12"/>
      <c r="D2" s="12"/>
      <c r="E2" s="11"/>
      <c r="F2" s="12"/>
      <c r="G2" s="11"/>
      <c r="H2" s="11"/>
      <c r="I2" s="11"/>
      <c r="J2" s="11"/>
      <c r="K2" s="11"/>
      <c r="L2" s="11"/>
      <c r="M2" s="11"/>
      <c r="N2" s="11"/>
      <c r="O2" s="11"/>
      <c r="P2" s="11"/>
      <c r="Q2" s="11"/>
      <c r="R2" s="11"/>
    </row>
    <row r="3" ht="14.25" spans="1:18">
      <c r="A3" s="13" t="s">
        <v>119</v>
      </c>
      <c r="B3" s="13"/>
      <c r="C3" s="14"/>
      <c r="D3" s="14"/>
      <c r="E3" s="13"/>
      <c r="F3" s="14"/>
      <c r="G3" s="13"/>
      <c r="H3" s="13"/>
      <c r="I3" s="13"/>
      <c r="J3" s="13"/>
      <c r="K3" s="13"/>
      <c r="L3" s="13"/>
      <c r="M3" s="13"/>
      <c r="N3" s="13"/>
      <c r="O3" s="13"/>
      <c r="P3" s="13"/>
      <c r="Q3" s="13"/>
      <c r="R3" s="13"/>
    </row>
    <row r="4" s="1" customFormat="1" ht="12" spans="1:18">
      <c r="A4" s="15" t="s">
        <v>120</v>
      </c>
      <c r="B4" s="15" t="s">
        <v>121</v>
      </c>
      <c r="C4" s="15" t="s">
        <v>122</v>
      </c>
      <c r="D4" s="16" t="s">
        <v>93</v>
      </c>
      <c r="E4" s="15" t="s">
        <v>123</v>
      </c>
      <c r="F4" s="16" t="s">
        <v>124</v>
      </c>
      <c r="G4" s="16" t="s">
        <v>125</v>
      </c>
      <c r="H4" s="16"/>
      <c r="I4" s="16"/>
      <c r="J4" s="16"/>
      <c r="K4" s="16"/>
      <c r="L4" s="16"/>
      <c r="M4" s="16"/>
      <c r="N4" s="16"/>
      <c r="O4" s="16"/>
      <c r="P4" s="16"/>
      <c r="Q4" s="15" t="s">
        <v>126</v>
      </c>
      <c r="R4" s="15" t="s">
        <v>127</v>
      </c>
    </row>
    <row r="5" s="1" customFormat="1" ht="12" spans="1:18">
      <c r="A5" s="15"/>
      <c r="B5" s="15"/>
      <c r="C5" s="15"/>
      <c r="D5" s="16"/>
      <c r="E5" s="15"/>
      <c r="F5" s="16"/>
      <c r="G5" s="16" t="s">
        <v>108</v>
      </c>
      <c r="H5" s="15" t="s">
        <v>128</v>
      </c>
      <c r="I5" s="15"/>
      <c r="J5" s="15"/>
      <c r="K5" s="15"/>
      <c r="L5" s="15"/>
      <c r="M5" s="16" t="s">
        <v>129</v>
      </c>
      <c r="N5" s="16"/>
      <c r="O5" s="16"/>
      <c r="P5" s="16"/>
      <c r="Q5" s="15"/>
      <c r="R5" s="15"/>
    </row>
    <row r="6" s="1" customFormat="1" ht="24" spans="1:18">
      <c r="A6" s="15"/>
      <c r="B6" s="15"/>
      <c r="C6" s="15"/>
      <c r="D6" s="16"/>
      <c r="E6" s="15"/>
      <c r="F6" s="16"/>
      <c r="G6" s="16"/>
      <c r="H6" s="15" t="s">
        <v>99</v>
      </c>
      <c r="I6" s="15" t="s">
        <v>130</v>
      </c>
      <c r="J6" s="15" t="s">
        <v>131</v>
      </c>
      <c r="K6" s="15" t="s">
        <v>132</v>
      </c>
      <c r="L6" s="15" t="s">
        <v>133</v>
      </c>
      <c r="M6" s="15" t="s">
        <v>99</v>
      </c>
      <c r="N6" s="15" t="s">
        <v>134</v>
      </c>
      <c r="O6" s="15" t="s">
        <v>135</v>
      </c>
      <c r="P6" s="15" t="s">
        <v>136</v>
      </c>
      <c r="Q6" s="15"/>
      <c r="R6" s="15"/>
    </row>
    <row r="7" s="2" customFormat="1" ht="133" customHeight="1" spans="1:18">
      <c r="A7" s="17" t="s">
        <v>100</v>
      </c>
      <c r="B7" s="18" t="s">
        <v>137</v>
      </c>
      <c r="C7" s="19" t="s">
        <v>138</v>
      </c>
      <c r="D7" s="19" t="s">
        <v>139</v>
      </c>
      <c r="E7" s="20" t="s">
        <v>140</v>
      </c>
      <c r="F7" s="19" t="s">
        <v>141</v>
      </c>
      <c r="G7" s="18">
        <f t="shared" ref="G7:G14" si="0">SUM(H7,M7)</f>
        <v>200</v>
      </c>
      <c r="H7" s="18">
        <v>200</v>
      </c>
      <c r="I7" s="18">
        <v>200</v>
      </c>
      <c r="J7" s="18"/>
      <c r="K7" s="18"/>
      <c r="L7" s="18"/>
      <c r="M7" s="18">
        <f t="shared" ref="M7:M14" si="1">SUM(N7:P7)</f>
        <v>0</v>
      </c>
      <c r="N7" s="18"/>
      <c r="O7" s="18"/>
      <c r="P7" s="18"/>
      <c r="Q7" s="18" t="s">
        <v>142</v>
      </c>
      <c r="R7" s="18" t="s">
        <v>143</v>
      </c>
    </row>
    <row r="8" s="2" customFormat="1" ht="68" customHeight="1" spans="1:18">
      <c r="A8" s="17"/>
      <c r="B8" s="18" t="s">
        <v>144</v>
      </c>
      <c r="C8" s="19" t="s">
        <v>145</v>
      </c>
      <c r="D8" s="19" t="s">
        <v>146</v>
      </c>
      <c r="E8" s="20" t="s">
        <v>147</v>
      </c>
      <c r="F8" s="19" t="s">
        <v>148</v>
      </c>
      <c r="G8" s="18">
        <f t="shared" si="0"/>
        <v>1929</v>
      </c>
      <c r="H8" s="18">
        <f>I8+J8</f>
        <v>1929</v>
      </c>
      <c r="I8" s="18">
        <v>1429</v>
      </c>
      <c r="J8" s="18">
        <v>500</v>
      </c>
      <c r="K8" s="18"/>
      <c r="L8" s="18"/>
      <c r="M8" s="18">
        <f t="shared" si="1"/>
        <v>0</v>
      </c>
      <c r="N8" s="18"/>
      <c r="O8" s="18"/>
      <c r="P8" s="18"/>
      <c r="Q8" s="18" t="s">
        <v>149</v>
      </c>
      <c r="R8" s="18" t="s">
        <v>150</v>
      </c>
    </row>
    <row r="9" s="3" customFormat="1" ht="68" customHeight="1" spans="1:18">
      <c r="A9" s="21"/>
      <c r="B9" s="22" t="s">
        <v>151</v>
      </c>
      <c r="C9" s="22" t="s">
        <v>152</v>
      </c>
      <c r="D9" s="23" t="s">
        <v>153</v>
      </c>
      <c r="E9" s="24" t="s">
        <v>147</v>
      </c>
      <c r="F9" s="23" t="s">
        <v>154</v>
      </c>
      <c r="G9" s="22">
        <v>234</v>
      </c>
      <c r="H9" s="25">
        <v>234</v>
      </c>
      <c r="I9" s="25">
        <v>234</v>
      </c>
      <c r="J9" s="25"/>
      <c r="K9" s="25"/>
      <c r="L9" s="25"/>
      <c r="M9" s="22">
        <f t="shared" si="1"/>
        <v>0</v>
      </c>
      <c r="N9" s="25"/>
      <c r="O9" s="25"/>
      <c r="P9" s="25"/>
      <c r="Q9" s="22" t="s">
        <v>155</v>
      </c>
      <c r="R9" s="22" t="s">
        <v>156</v>
      </c>
    </row>
    <row r="10" s="4" customFormat="1" ht="134" customHeight="1" spans="1:18">
      <c r="A10" s="21"/>
      <c r="B10" s="26" t="s">
        <v>157</v>
      </c>
      <c r="C10" s="22" t="s">
        <v>158</v>
      </c>
      <c r="D10" s="27" t="s">
        <v>159</v>
      </c>
      <c r="E10" s="28" t="s">
        <v>147</v>
      </c>
      <c r="F10" s="23" t="s">
        <v>160</v>
      </c>
      <c r="G10" s="26">
        <v>3854</v>
      </c>
      <c r="H10" s="29">
        <v>3854</v>
      </c>
      <c r="I10" s="29">
        <v>3854</v>
      </c>
      <c r="J10" s="56"/>
      <c r="K10" s="25"/>
      <c r="L10" s="25"/>
      <c r="M10" s="26">
        <f t="shared" si="1"/>
        <v>0</v>
      </c>
      <c r="N10" s="57"/>
      <c r="O10" s="57"/>
      <c r="P10" s="57"/>
      <c r="Q10" s="26" t="s">
        <v>161</v>
      </c>
      <c r="R10" s="26" t="s">
        <v>162</v>
      </c>
    </row>
    <row r="11" s="2" customFormat="1" ht="134" customHeight="1" spans="1:18">
      <c r="A11" s="17" t="s">
        <v>100</v>
      </c>
      <c r="B11" s="18" t="s">
        <v>163</v>
      </c>
      <c r="C11" s="30" t="s">
        <v>164</v>
      </c>
      <c r="D11" s="30" t="s">
        <v>165</v>
      </c>
      <c r="E11" s="20" t="s">
        <v>147</v>
      </c>
      <c r="F11" s="30" t="s">
        <v>166</v>
      </c>
      <c r="G11" s="18">
        <f t="shared" si="0"/>
        <v>460</v>
      </c>
      <c r="H11" s="31">
        <f t="shared" ref="H11:H14" si="2">I11+J11+K11+L11</f>
        <v>460</v>
      </c>
      <c r="I11" s="31">
        <v>460</v>
      </c>
      <c r="J11" s="43"/>
      <c r="K11" s="37"/>
      <c r="L11" s="31"/>
      <c r="M11" s="18">
        <f t="shared" si="1"/>
        <v>0</v>
      </c>
      <c r="N11" s="37"/>
      <c r="O11" s="37"/>
      <c r="P11" s="37"/>
      <c r="Q11" s="37" t="s">
        <v>167</v>
      </c>
      <c r="R11" s="37" t="s">
        <v>168</v>
      </c>
    </row>
    <row r="12" s="2" customFormat="1" ht="60" customHeight="1" spans="1:18">
      <c r="A12" s="17"/>
      <c r="B12" s="18" t="s">
        <v>169</v>
      </c>
      <c r="C12" s="32" t="s">
        <v>170</v>
      </c>
      <c r="D12" s="32" t="s">
        <v>171</v>
      </c>
      <c r="E12" s="20" t="s">
        <v>147</v>
      </c>
      <c r="F12" s="33" t="s">
        <v>172</v>
      </c>
      <c r="G12" s="18">
        <f t="shared" si="0"/>
        <v>40</v>
      </c>
      <c r="H12" s="31">
        <f t="shared" si="2"/>
        <v>40</v>
      </c>
      <c r="I12" s="58">
        <v>40</v>
      </c>
      <c r="J12" s="43"/>
      <c r="K12" s="58"/>
      <c r="L12" s="58"/>
      <c r="M12" s="18">
        <f t="shared" si="1"/>
        <v>0</v>
      </c>
      <c r="N12" s="47"/>
      <c r="O12" s="47"/>
      <c r="P12" s="59"/>
      <c r="Q12" s="18" t="s">
        <v>173</v>
      </c>
      <c r="R12" s="37" t="s">
        <v>168</v>
      </c>
    </row>
    <row r="13" s="2" customFormat="1" ht="60" customHeight="1" spans="1:18">
      <c r="A13" s="17"/>
      <c r="B13" s="34" t="s">
        <v>174</v>
      </c>
      <c r="C13" s="19" t="s">
        <v>175</v>
      </c>
      <c r="D13" s="33" t="s">
        <v>176</v>
      </c>
      <c r="E13" s="20" t="s">
        <v>147</v>
      </c>
      <c r="F13" s="33" t="s">
        <v>177</v>
      </c>
      <c r="G13" s="18">
        <f t="shared" si="0"/>
        <v>200</v>
      </c>
      <c r="H13" s="31">
        <f t="shared" si="2"/>
        <v>200</v>
      </c>
      <c r="I13" s="18">
        <v>200</v>
      </c>
      <c r="J13" s="43"/>
      <c r="K13" s="18"/>
      <c r="L13" s="18"/>
      <c r="M13" s="18">
        <f t="shared" si="1"/>
        <v>0</v>
      </c>
      <c r="N13" s="18"/>
      <c r="O13" s="18"/>
      <c r="P13" s="18"/>
      <c r="Q13" s="18" t="s">
        <v>178</v>
      </c>
      <c r="R13" s="37" t="s">
        <v>179</v>
      </c>
    </row>
    <row r="14" s="2" customFormat="1" ht="162" customHeight="1" spans="1:18">
      <c r="A14" s="17"/>
      <c r="B14" s="35" t="s">
        <v>180</v>
      </c>
      <c r="C14" s="36" t="s">
        <v>181</v>
      </c>
      <c r="D14" s="30" t="s">
        <v>182</v>
      </c>
      <c r="E14" s="20" t="s">
        <v>147</v>
      </c>
      <c r="F14" s="30" t="s">
        <v>183</v>
      </c>
      <c r="G14" s="18">
        <f t="shared" si="0"/>
        <v>498</v>
      </c>
      <c r="H14" s="31">
        <f t="shared" si="2"/>
        <v>498</v>
      </c>
      <c r="I14" s="18">
        <v>51</v>
      </c>
      <c r="J14" s="18">
        <v>447</v>
      </c>
      <c r="K14" s="18"/>
      <c r="L14" s="18"/>
      <c r="M14" s="18">
        <f t="shared" si="1"/>
        <v>0</v>
      </c>
      <c r="N14" s="18"/>
      <c r="O14" s="18"/>
      <c r="P14" s="18"/>
      <c r="Q14" s="37" t="s">
        <v>184</v>
      </c>
      <c r="R14" s="37" t="s">
        <v>168</v>
      </c>
    </row>
    <row r="15" s="2" customFormat="1" ht="174" customHeight="1" spans="1:19">
      <c r="A15" s="17"/>
      <c r="B15" s="37" t="s">
        <v>185</v>
      </c>
      <c r="C15" s="30" t="s">
        <v>186</v>
      </c>
      <c r="D15" s="30" t="s">
        <v>187</v>
      </c>
      <c r="E15" s="20" t="s">
        <v>147</v>
      </c>
      <c r="F15" s="38" t="s">
        <v>188</v>
      </c>
      <c r="G15" s="18">
        <v>684</v>
      </c>
      <c r="H15" s="39">
        <v>684</v>
      </c>
      <c r="I15" s="39">
        <v>332</v>
      </c>
      <c r="J15" s="39">
        <v>125</v>
      </c>
      <c r="K15" s="39">
        <v>64</v>
      </c>
      <c r="L15" s="39">
        <v>163</v>
      </c>
      <c r="M15" s="18">
        <f t="shared" ref="M15:M18" si="3">SUM(N15:P15)</f>
        <v>0</v>
      </c>
      <c r="N15" s="37"/>
      <c r="O15" s="37"/>
      <c r="P15" s="37"/>
      <c r="Q15" s="37" t="s">
        <v>184</v>
      </c>
      <c r="R15" s="37" t="s">
        <v>179</v>
      </c>
      <c r="S15" s="61"/>
    </row>
    <row r="16" s="5" customFormat="1" ht="33" customHeight="1" spans="1:21">
      <c r="A16" s="17"/>
      <c r="B16" s="40" t="s">
        <v>99</v>
      </c>
      <c r="C16" s="41"/>
      <c r="D16" s="41"/>
      <c r="E16" s="40"/>
      <c r="F16" s="41"/>
      <c r="G16" s="18">
        <v>8099</v>
      </c>
      <c r="H16" s="18">
        <f>SUM(H7:H15)</f>
        <v>8099</v>
      </c>
      <c r="I16" s="18">
        <f t="shared" ref="I16:P16" si="4">SUM(I7:I15)</f>
        <v>6800</v>
      </c>
      <c r="J16" s="18">
        <f t="shared" si="4"/>
        <v>1072</v>
      </c>
      <c r="K16" s="18">
        <f t="shared" si="4"/>
        <v>64</v>
      </c>
      <c r="L16" s="18">
        <f t="shared" si="4"/>
        <v>163</v>
      </c>
      <c r="M16" s="18">
        <f t="shared" si="3"/>
        <v>0</v>
      </c>
      <c r="N16" s="18">
        <f t="shared" si="4"/>
        <v>0</v>
      </c>
      <c r="O16" s="18">
        <f t="shared" si="4"/>
        <v>0</v>
      </c>
      <c r="P16" s="18">
        <f t="shared" si="4"/>
        <v>0</v>
      </c>
      <c r="Q16" s="18"/>
      <c r="R16" s="18"/>
      <c r="T16" s="62"/>
      <c r="U16" s="62"/>
    </row>
    <row r="17" s="5" customFormat="1" ht="89" customHeight="1" spans="1:24">
      <c r="A17" s="17" t="s">
        <v>109</v>
      </c>
      <c r="B17" s="18" t="s">
        <v>189</v>
      </c>
      <c r="C17" s="19" t="s">
        <v>190</v>
      </c>
      <c r="D17" s="19" t="s">
        <v>191</v>
      </c>
      <c r="E17" s="20" t="s">
        <v>147</v>
      </c>
      <c r="F17" s="19" t="s">
        <v>192</v>
      </c>
      <c r="G17" s="18">
        <f>SUM(M17,H17)</f>
        <v>298</v>
      </c>
      <c r="H17" s="18">
        <f>SUM(I17:L17)</f>
        <v>298</v>
      </c>
      <c r="I17" s="18">
        <v>115</v>
      </c>
      <c r="J17" s="18">
        <v>183</v>
      </c>
      <c r="K17" s="18">
        <v>0</v>
      </c>
      <c r="L17" s="18">
        <v>0</v>
      </c>
      <c r="M17" s="18">
        <f t="shared" si="3"/>
        <v>0</v>
      </c>
      <c r="N17" s="18">
        <v>0</v>
      </c>
      <c r="O17" s="18">
        <v>0</v>
      </c>
      <c r="P17" s="18">
        <v>0</v>
      </c>
      <c r="Q17" s="18" t="s">
        <v>193</v>
      </c>
      <c r="R17" s="37" t="s">
        <v>162</v>
      </c>
      <c r="T17" s="62"/>
      <c r="U17" s="62"/>
      <c r="V17" s="62"/>
      <c r="W17" s="62"/>
      <c r="X17" s="62"/>
    </row>
    <row r="18" s="5" customFormat="1" ht="102" customHeight="1" spans="1:24">
      <c r="A18" s="17"/>
      <c r="B18" s="18" t="s">
        <v>194</v>
      </c>
      <c r="C18" s="19" t="s">
        <v>195</v>
      </c>
      <c r="D18" s="19" t="s">
        <v>196</v>
      </c>
      <c r="E18" s="20" t="s">
        <v>147</v>
      </c>
      <c r="F18" s="19" t="s">
        <v>197</v>
      </c>
      <c r="G18" s="18">
        <f>SUM(H18,M18)</f>
        <v>232</v>
      </c>
      <c r="H18" s="18">
        <f>SUM(I18:L18)</f>
        <v>232</v>
      </c>
      <c r="I18" s="19">
        <v>65</v>
      </c>
      <c r="J18" s="19">
        <v>167</v>
      </c>
      <c r="K18" s="19">
        <v>0</v>
      </c>
      <c r="L18" s="19">
        <v>0</v>
      </c>
      <c r="M18" s="18">
        <f t="shared" si="3"/>
        <v>0</v>
      </c>
      <c r="N18" s="18">
        <v>0</v>
      </c>
      <c r="O18" s="18">
        <v>0</v>
      </c>
      <c r="P18" s="18">
        <v>0</v>
      </c>
      <c r="Q18" s="18" t="s">
        <v>193</v>
      </c>
      <c r="R18" s="37" t="s">
        <v>162</v>
      </c>
      <c r="T18" s="62"/>
      <c r="U18" s="63"/>
      <c r="V18" s="63"/>
      <c r="W18" s="63"/>
      <c r="X18" s="63"/>
    </row>
    <row r="19" s="2" customFormat="1" ht="108" customHeight="1" spans="1:24">
      <c r="A19" s="42" t="s">
        <v>109</v>
      </c>
      <c r="B19" s="18" t="s">
        <v>198</v>
      </c>
      <c r="C19" s="19" t="s">
        <v>199</v>
      </c>
      <c r="D19" s="19" t="s">
        <v>200</v>
      </c>
      <c r="E19" s="20" t="s">
        <v>147</v>
      </c>
      <c r="F19" s="19" t="s">
        <v>201</v>
      </c>
      <c r="G19" s="18">
        <f t="shared" ref="G19:G42" si="5">SUM(H19,M19)</f>
        <v>300</v>
      </c>
      <c r="H19" s="43">
        <v>300</v>
      </c>
      <c r="I19" s="43">
        <v>300</v>
      </c>
      <c r="J19" s="43"/>
      <c r="K19" s="43"/>
      <c r="L19" s="43"/>
      <c r="M19" s="18">
        <f t="shared" ref="M19:M40" si="6">SUM(N19:P19)</f>
        <v>0</v>
      </c>
      <c r="N19" s="43"/>
      <c r="O19" s="43"/>
      <c r="P19" s="43"/>
      <c r="Q19" s="18" t="s">
        <v>142</v>
      </c>
      <c r="R19" s="18" t="s">
        <v>143</v>
      </c>
      <c r="U19" s="5"/>
      <c r="V19" s="62"/>
      <c r="W19" s="62"/>
      <c r="X19" s="5"/>
    </row>
    <row r="20" s="2" customFormat="1" ht="85" customHeight="1" spans="1:24">
      <c r="A20" s="17" t="s">
        <v>109</v>
      </c>
      <c r="B20" s="18" t="s">
        <v>202</v>
      </c>
      <c r="C20" s="19" t="s">
        <v>203</v>
      </c>
      <c r="D20" s="19" t="s">
        <v>204</v>
      </c>
      <c r="E20" s="20" t="s">
        <v>147</v>
      </c>
      <c r="F20" s="19" t="s">
        <v>205</v>
      </c>
      <c r="G20" s="18">
        <f t="shared" si="5"/>
        <v>2400</v>
      </c>
      <c r="H20" s="18">
        <v>2400</v>
      </c>
      <c r="I20" s="18">
        <v>2400</v>
      </c>
      <c r="J20" s="18"/>
      <c r="K20" s="18"/>
      <c r="L20" s="18"/>
      <c r="M20" s="18">
        <f t="shared" si="6"/>
        <v>0</v>
      </c>
      <c r="N20" s="18"/>
      <c r="O20" s="18"/>
      <c r="P20" s="18"/>
      <c r="Q20" s="18" t="s">
        <v>149</v>
      </c>
      <c r="R20" s="18" t="s">
        <v>162</v>
      </c>
      <c r="U20" s="64"/>
      <c r="V20" s="64"/>
      <c r="W20" s="64"/>
      <c r="X20" s="64"/>
    </row>
    <row r="21" s="2" customFormat="1" ht="48" customHeight="1" spans="1:24">
      <c r="A21" s="17"/>
      <c r="B21" s="18" t="s">
        <v>206</v>
      </c>
      <c r="C21" s="19" t="s">
        <v>207</v>
      </c>
      <c r="D21" s="19" t="s">
        <v>208</v>
      </c>
      <c r="E21" s="20" t="s">
        <v>147</v>
      </c>
      <c r="F21" s="19" t="s">
        <v>209</v>
      </c>
      <c r="G21" s="18">
        <f t="shared" si="5"/>
        <v>500</v>
      </c>
      <c r="H21" s="18">
        <v>500</v>
      </c>
      <c r="I21" s="18"/>
      <c r="J21" s="18">
        <v>500</v>
      </c>
      <c r="K21" s="18"/>
      <c r="L21" s="18"/>
      <c r="M21" s="18">
        <f t="shared" si="6"/>
        <v>0</v>
      </c>
      <c r="N21" s="18"/>
      <c r="O21" s="18"/>
      <c r="P21" s="18"/>
      <c r="Q21" s="18" t="s">
        <v>149</v>
      </c>
      <c r="R21" s="18" t="s">
        <v>210</v>
      </c>
      <c r="U21" s="63"/>
      <c r="V21" s="63"/>
      <c r="W21" s="63"/>
      <c r="X21" s="63"/>
    </row>
    <row r="22" s="2" customFormat="1" ht="50" customHeight="1" spans="1:24">
      <c r="A22" s="17"/>
      <c r="B22" s="18" t="s">
        <v>211</v>
      </c>
      <c r="C22" s="19" t="s">
        <v>212</v>
      </c>
      <c r="D22" s="19" t="s">
        <v>213</v>
      </c>
      <c r="E22" s="20" t="s">
        <v>147</v>
      </c>
      <c r="F22" s="19" t="s">
        <v>214</v>
      </c>
      <c r="G22" s="18">
        <f t="shared" si="5"/>
        <v>250</v>
      </c>
      <c r="H22" s="18">
        <v>250</v>
      </c>
      <c r="I22" s="18"/>
      <c r="J22" s="18">
        <v>250</v>
      </c>
      <c r="K22" s="18"/>
      <c r="L22" s="18"/>
      <c r="M22" s="18">
        <f t="shared" si="6"/>
        <v>0</v>
      </c>
      <c r="N22" s="18"/>
      <c r="O22" s="18"/>
      <c r="P22" s="18"/>
      <c r="Q22" s="18" t="s">
        <v>149</v>
      </c>
      <c r="R22" s="18" t="s">
        <v>210</v>
      </c>
      <c r="U22" s="63"/>
      <c r="V22" s="63"/>
      <c r="W22" s="63"/>
      <c r="X22" s="63"/>
    </row>
    <row r="23" s="2" customFormat="1" ht="50" customHeight="1" spans="1:24">
      <c r="A23" s="17"/>
      <c r="B23" s="18" t="s">
        <v>215</v>
      </c>
      <c r="C23" s="19" t="s">
        <v>175</v>
      </c>
      <c r="D23" s="19" t="s">
        <v>216</v>
      </c>
      <c r="E23" s="20" t="s">
        <v>147</v>
      </c>
      <c r="F23" s="19" t="s">
        <v>217</v>
      </c>
      <c r="G23" s="18">
        <f t="shared" si="5"/>
        <v>400</v>
      </c>
      <c r="H23" s="18">
        <v>400</v>
      </c>
      <c r="I23" s="18"/>
      <c r="J23" s="18">
        <v>400</v>
      </c>
      <c r="K23" s="18"/>
      <c r="L23" s="18"/>
      <c r="M23" s="18">
        <f t="shared" si="6"/>
        <v>0</v>
      </c>
      <c r="N23" s="18"/>
      <c r="O23" s="18"/>
      <c r="P23" s="18"/>
      <c r="Q23" s="18" t="s">
        <v>218</v>
      </c>
      <c r="R23" s="37" t="s">
        <v>162</v>
      </c>
      <c r="U23" s="63"/>
      <c r="V23" s="63"/>
      <c r="W23" s="63"/>
      <c r="X23" s="63"/>
    </row>
    <row r="24" s="2" customFormat="1" ht="66" customHeight="1" spans="1:24">
      <c r="A24" s="17"/>
      <c r="B24" s="18" t="s">
        <v>219</v>
      </c>
      <c r="C24" s="19" t="s">
        <v>220</v>
      </c>
      <c r="D24" s="19" t="s">
        <v>221</v>
      </c>
      <c r="E24" s="18" t="s">
        <v>222</v>
      </c>
      <c r="F24" s="19" t="s">
        <v>223</v>
      </c>
      <c r="G24" s="18">
        <f t="shared" si="5"/>
        <v>100</v>
      </c>
      <c r="H24" s="18">
        <v>100</v>
      </c>
      <c r="I24" s="18">
        <v>100</v>
      </c>
      <c r="J24" s="18"/>
      <c r="K24" s="18"/>
      <c r="L24" s="18"/>
      <c r="M24" s="18">
        <f t="shared" si="6"/>
        <v>0</v>
      </c>
      <c r="N24" s="18"/>
      <c r="O24" s="18"/>
      <c r="P24" s="18"/>
      <c r="Q24" s="18" t="s">
        <v>224</v>
      </c>
      <c r="R24" s="18" t="s">
        <v>210</v>
      </c>
      <c r="U24" s="63"/>
      <c r="V24" s="63"/>
      <c r="W24" s="63"/>
      <c r="X24" s="63"/>
    </row>
    <row r="25" s="2" customFormat="1" ht="78" customHeight="1" spans="1:24">
      <c r="A25" s="44" t="s">
        <v>109</v>
      </c>
      <c r="B25" s="18" t="s">
        <v>225</v>
      </c>
      <c r="C25" s="19" t="s">
        <v>226</v>
      </c>
      <c r="D25" s="19" t="s">
        <v>227</v>
      </c>
      <c r="E25" s="18" t="s">
        <v>222</v>
      </c>
      <c r="F25" s="19" t="s">
        <v>228</v>
      </c>
      <c r="G25" s="18">
        <f t="shared" si="5"/>
        <v>160</v>
      </c>
      <c r="H25" s="18">
        <f>I25+J25+K25+L25</f>
        <v>160</v>
      </c>
      <c r="I25" s="18">
        <v>100</v>
      </c>
      <c r="J25" s="18">
        <v>60</v>
      </c>
      <c r="K25" s="18"/>
      <c r="L25" s="18"/>
      <c r="M25" s="18">
        <f t="shared" si="6"/>
        <v>0</v>
      </c>
      <c r="N25" s="18"/>
      <c r="O25" s="18"/>
      <c r="P25" s="18"/>
      <c r="Q25" s="18" t="s">
        <v>224</v>
      </c>
      <c r="R25" s="18" t="s">
        <v>210</v>
      </c>
      <c r="U25" s="63"/>
      <c r="V25" s="63"/>
      <c r="W25" s="63"/>
      <c r="X25" s="63"/>
    </row>
    <row r="26" s="2" customFormat="1" ht="48" customHeight="1" spans="1:24">
      <c r="A26" s="45"/>
      <c r="B26" s="18" t="s">
        <v>229</v>
      </c>
      <c r="C26" s="19" t="s">
        <v>230</v>
      </c>
      <c r="D26" s="19" t="s">
        <v>231</v>
      </c>
      <c r="E26" s="18" t="s">
        <v>222</v>
      </c>
      <c r="F26" s="19" t="s">
        <v>232</v>
      </c>
      <c r="G26" s="18">
        <f t="shared" si="5"/>
        <v>130</v>
      </c>
      <c r="H26" s="18">
        <f>I26+J26+K26+L26</f>
        <v>130</v>
      </c>
      <c r="I26" s="18"/>
      <c r="J26" s="18">
        <v>130</v>
      </c>
      <c r="K26" s="18"/>
      <c r="L26" s="18"/>
      <c r="M26" s="18">
        <f t="shared" si="6"/>
        <v>0</v>
      </c>
      <c r="N26" s="18"/>
      <c r="O26" s="18"/>
      <c r="P26" s="18"/>
      <c r="Q26" s="18" t="s">
        <v>224</v>
      </c>
      <c r="R26" s="18" t="s">
        <v>210</v>
      </c>
      <c r="U26" s="63"/>
      <c r="V26" s="63"/>
      <c r="W26" s="63"/>
      <c r="X26" s="63"/>
    </row>
    <row r="27" s="2" customFormat="1" ht="66" customHeight="1" spans="1:24">
      <c r="A27" s="45"/>
      <c r="B27" s="18" t="s">
        <v>233</v>
      </c>
      <c r="C27" s="19" t="s">
        <v>234</v>
      </c>
      <c r="D27" s="19" t="s">
        <v>235</v>
      </c>
      <c r="E27" s="20" t="s">
        <v>147</v>
      </c>
      <c r="F27" s="19" t="s">
        <v>236</v>
      </c>
      <c r="G27" s="18">
        <f t="shared" si="5"/>
        <v>100</v>
      </c>
      <c r="H27" s="18">
        <v>30</v>
      </c>
      <c r="I27" s="18"/>
      <c r="J27" s="18">
        <v>30</v>
      </c>
      <c r="K27" s="18"/>
      <c r="L27" s="18"/>
      <c r="M27" s="18">
        <f t="shared" si="6"/>
        <v>70</v>
      </c>
      <c r="N27" s="18">
        <v>70</v>
      </c>
      <c r="O27" s="18"/>
      <c r="P27" s="18"/>
      <c r="Q27" s="18" t="s">
        <v>237</v>
      </c>
      <c r="R27" s="18" t="s">
        <v>238</v>
      </c>
      <c r="U27" s="63"/>
      <c r="V27" s="63"/>
      <c r="W27" s="63"/>
      <c r="X27" s="63"/>
    </row>
    <row r="28" s="2" customFormat="1" ht="66" customHeight="1" spans="1:24">
      <c r="A28" s="45"/>
      <c r="B28" s="18" t="s">
        <v>239</v>
      </c>
      <c r="C28" s="19" t="s">
        <v>240</v>
      </c>
      <c r="D28" s="19" t="s">
        <v>241</v>
      </c>
      <c r="E28" s="20" t="s">
        <v>147</v>
      </c>
      <c r="F28" s="19" t="s">
        <v>242</v>
      </c>
      <c r="G28" s="18">
        <f t="shared" si="5"/>
        <v>30</v>
      </c>
      <c r="H28" s="18">
        <v>30</v>
      </c>
      <c r="I28" s="18"/>
      <c r="J28" s="18">
        <v>30</v>
      </c>
      <c r="K28" s="18"/>
      <c r="L28" s="18"/>
      <c r="M28" s="18">
        <f t="shared" si="6"/>
        <v>0</v>
      </c>
      <c r="N28" s="18"/>
      <c r="O28" s="18"/>
      <c r="P28" s="18"/>
      <c r="Q28" s="18" t="s">
        <v>243</v>
      </c>
      <c r="R28" s="18" t="s">
        <v>244</v>
      </c>
      <c r="U28" s="63"/>
      <c r="V28" s="63"/>
      <c r="W28" s="63"/>
      <c r="X28" s="63"/>
    </row>
    <row r="29" s="2" customFormat="1" ht="141" customHeight="1" spans="1:24">
      <c r="A29" s="46"/>
      <c r="B29" s="18" t="s">
        <v>245</v>
      </c>
      <c r="C29" s="19" t="s">
        <v>246</v>
      </c>
      <c r="D29" s="19" t="s">
        <v>247</v>
      </c>
      <c r="E29" s="20" t="s">
        <v>147</v>
      </c>
      <c r="F29" s="19" t="s">
        <v>248</v>
      </c>
      <c r="G29" s="18">
        <f t="shared" si="5"/>
        <v>340</v>
      </c>
      <c r="H29" s="47">
        <v>340</v>
      </c>
      <c r="I29" s="47"/>
      <c r="J29" s="47">
        <v>200</v>
      </c>
      <c r="K29" s="47"/>
      <c r="L29" s="47">
        <v>140</v>
      </c>
      <c r="M29" s="18">
        <f t="shared" si="6"/>
        <v>0</v>
      </c>
      <c r="N29" s="47"/>
      <c r="O29" s="47"/>
      <c r="P29" s="47"/>
      <c r="Q29" s="18" t="s">
        <v>249</v>
      </c>
      <c r="R29" s="37" t="s">
        <v>250</v>
      </c>
      <c r="U29" s="63"/>
      <c r="V29" s="63"/>
      <c r="W29" s="63"/>
      <c r="X29" s="63"/>
    </row>
    <row r="30" s="2" customFormat="1" ht="83" customHeight="1" spans="1:24">
      <c r="A30" s="44" t="s">
        <v>109</v>
      </c>
      <c r="B30" s="18" t="s">
        <v>251</v>
      </c>
      <c r="C30" s="19" t="s">
        <v>252</v>
      </c>
      <c r="D30" s="19" t="s">
        <v>253</v>
      </c>
      <c r="E30" s="20" t="s">
        <v>147</v>
      </c>
      <c r="F30" s="19" t="s">
        <v>254</v>
      </c>
      <c r="G30" s="18">
        <f t="shared" si="5"/>
        <v>30</v>
      </c>
      <c r="H30" s="47">
        <v>30</v>
      </c>
      <c r="I30" s="47"/>
      <c r="J30" s="47">
        <v>30</v>
      </c>
      <c r="K30" s="47"/>
      <c r="L30" s="47"/>
      <c r="M30" s="18">
        <f t="shared" si="6"/>
        <v>0</v>
      </c>
      <c r="N30" s="47"/>
      <c r="O30" s="47"/>
      <c r="P30" s="47"/>
      <c r="Q30" s="18" t="s">
        <v>255</v>
      </c>
      <c r="R30" s="37" t="s">
        <v>256</v>
      </c>
      <c r="U30" s="65"/>
      <c r="V30" s="65"/>
      <c r="W30" s="65"/>
      <c r="X30" s="65"/>
    </row>
    <row r="31" s="2" customFormat="1" ht="98" customHeight="1" spans="1:24">
      <c r="A31" s="45"/>
      <c r="B31" s="18" t="s">
        <v>257</v>
      </c>
      <c r="C31" s="19" t="s">
        <v>258</v>
      </c>
      <c r="D31" s="19" t="s">
        <v>259</v>
      </c>
      <c r="E31" s="20" t="s">
        <v>147</v>
      </c>
      <c r="F31" s="19" t="s">
        <v>260</v>
      </c>
      <c r="G31" s="18">
        <f t="shared" si="5"/>
        <v>2770</v>
      </c>
      <c r="H31" s="47">
        <v>770</v>
      </c>
      <c r="I31" s="47"/>
      <c r="J31" s="47">
        <v>770</v>
      </c>
      <c r="K31" s="47"/>
      <c r="L31" s="47"/>
      <c r="M31" s="18">
        <f t="shared" si="6"/>
        <v>2000</v>
      </c>
      <c r="N31" s="47">
        <v>1500</v>
      </c>
      <c r="O31" s="47">
        <v>500</v>
      </c>
      <c r="P31" s="47"/>
      <c r="Q31" s="18" t="s">
        <v>255</v>
      </c>
      <c r="R31" s="37" t="s">
        <v>261</v>
      </c>
      <c r="U31" s="63"/>
      <c r="V31" s="63"/>
      <c r="W31" s="63"/>
      <c r="X31" s="66"/>
    </row>
    <row r="32" s="2" customFormat="1" ht="84" customHeight="1" spans="1:24">
      <c r="A32" s="45"/>
      <c r="B32" s="18" t="s">
        <v>262</v>
      </c>
      <c r="C32" s="18" t="s">
        <v>263</v>
      </c>
      <c r="D32" s="18" t="s">
        <v>264</v>
      </c>
      <c r="E32" s="20" t="s">
        <v>147</v>
      </c>
      <c r="F32" s="18" t="s">
        <v>265</v>
      </c>
      <c r="G32" s="18">
        <f t="shared" si="5"/>
        <v>2200</v>
      </c>
      <c r="H32" s="31">
        <f t="shared" ref="H32:H40" si="7">I32+J32+K32+L32</f>
        <v>2200</v>
      </c>
      <c r="I32" s="18">
        <v>2200</v>
      </c>
      <c r="J32" s="18"/>
      <c r="K32" s="18"/>
      <c r="L32" s="60"/>
      <c r="M32" s="18">
        <f t="shared" si="6"/>
        <v>0</v>
      </c>
      <c r="N32" s="18"/>
      <c r="O32" s="18"/>
      <c r="P32" s="18"/>
      <c r="Q32" s="37" t="s">
        <v>266</v>
      </c>
      <c r="R32" s="37" t="s">
        <v>179</v>
      </c>
      <c r="U32" s="63"/>
      <c r="V32" s="63"/>
      <c r="W32" s="63"/>
      <c r="X32" s="66"/>
    </row>
    <row r="33" s="2" customFormat="1" ht="104" customHeight="1" spans="1:24">
      <c r="A33" s="45"/>
      <c r="B33" s="18" t="s">
        <v>267</v>
      </c>
      <c r="C33" s="18" t="s">
        <v>268</v>
      </c>
      <c r="D33" s="18" t="s">
        <v>269</v>
      </c>
      <c r="E33" s="20" t="s">
        <v>147</v>
      </c>
      <c r="F33" s="18" t="s">
        <v>270</v>
      </c>
      <c r="G33" s="18">
        <f t="shared" si="5"/>
        <v>2300</v>
      </c>
      <c r="H33" s="31">
        <f t="shared" si="7"/>
        <v>2300</v>
      </c>
      <c r="I33" s="18">
        <v>2300</v>
      </c>
      <c r="J33" s="18"/>
      <c r="K33" s="18"/>
      <c r="L33" s="60"/>
      <c r="M33" s="18">
        <f t="shared" si="6"/>
        <v>0</v>
      </c>
      <c r="N33" s="18"/>
      <c r="O33" s="18"/>
      <c r="P33" s="18"/>
      <c r="Q33" s="37" t="s">
        <v>271</v>
      </c>
      <c r="R33" s="37" t="s">
        <v>272</v>
      </c>
      <c r="U33" s="63"/>
      <c r="V33" s="63"/>
      <c r="W33" s="63"/>
      <c r="X33" s="63"/>
    </row>
    <row r="34" s="2" customFormat="1" ht="54" customHeight="1" spans="1:24">
      <c r="A34" s="45"/>
      <c r="B34" s="18" t="s">
        <v>273</v>
      </c>
      <c r="C34" s="18" t="s">
        <v>274</v>
      </c>
      <c r="D34" s="48" t="s">
        <v>275</v>
      </c>
      <c r="E34" s="20" t="s">
        <v>147</v>
      </c>
      <c r="F34" s="18" t="s">
        <v>276</v>
      </c>
      <c r="G34" s="18">
        <f t="shared" si="5"/>
        <v>100</v>
      </c>
      <c r="H34" s="31">
        <f t="shared" si="7"/>
        <v>100</v>
      </c>
      <c r="I34" s="18">
        <v>100</v>
      </c>
      <c r="J34" s="18"/>
      <c r="K34" s="18"/>
      <c r="L34" s="60"/>
      <c r="M34" s="18">
        <f t="shared" si="6"/>
        <v>0</v>
      </c>
      <c r="N34" s="18"/>
      <c r="O34" s="18"/>
      <c r="P34" s="18"/>
      <c r="Q34" s="48" t="s">
        <v>277</v>
      </c>
      <c r="R34" s="48" t="s">
        <v>278</v>
      </c>
      <c r="U34" s="65"/>
      <c r="V34" s="65"/>
      <c r="W34" s="65"/>
      <c r="X34" s="65"/>
    </row>
    <row r="35" s="2" customFormat="1" ht="54" customHeight="1" spans="1:24">
      <c r="A35" s="46"/>
      <c r="B35" s="18" t="s">
        <v>279</v>
      </c>
      <c r="C35" s="48" t="s">
        <v>280</v>
      </c>
      <c r="D35" s="48" t="s">
        <v>281</v>
      </c>
      <c r="E35" s="20" t="s">
        <v>147</v>
      </c>
      <c r="F35" s="48" t="s">
        <v>282</v>
      </c>
      <c r="G35" s="18">
        <f t="shared" si="5"/>
        <v>1215</v>
      </c>
      <c r="H35" s="31">
        <f t="shared" si="7"/>
        <v>1215</v>
      </c>
      <c r="I35" s="18">
        <v>650</v>
      </c>
      <c r="J35" s="31"/>
      <c r="K35" s="31"/>
      <c r="L35" s="31">
        <v>565</v>
      </c>
      <c r="M35" s="18">
        <f t="shared" si="6"/>
        <v>0</v>
      </c>
      <c r="N35" s="18"/>
      <c r="O35" s="18"/>
      <c r="P35" s="18"/>
      <c r="Q35" s="48" t="s">
        <v>283</v>
      </c>
      <c r="R35" s="37" t="s">
        <v>179</v>
      </c>
      <c r="U35" s="63"/>
      <c r="V35" s="67"/>
      <c r="W35" s="67"/>
      <c r="X35" s="67"/>
    </row>
    <row r="36" s="2" customFormat="1" ht="144" customHeight="1" spans="1:24">
      <c r="A36" s="44" t="s">
        <v>109</v>
      </c>
      <c r="B36" s="18" t="s">
        <v>284</v>
      </c>
      <c r="C36" s="49" t="s">
        <v>181</v>
      </c>
      <c r="D36" s="18" t="s">
        <v>285</v>
      </c>
      <c r="E36" s="20" t="s">
        <v>147</v>
      </c>
      <c r="F36" s="18" t="s">
        <v>286</v>
      </c>
      <c r="G36" s="18">
        <f t="shared" si="5"/>
        <v>1120</v>
      </c>
      <c r="H36" s="31">
        <f t="shared" si="7"/>
        <v>1120</v>
      </c>
      <c r="I36" s="18"/>
      <c r="J36" s="31">
        <v>860</v>
      </c>
      <c r="K36" s="31">
        <v>100</v>
      </c>
      <c r="L36" s="31">
        <v>160</v>
      </c>
      <c r="M36" s="18">
        <f t="shared" si="6"/>
        <v>0</v>
      </c>
      <c r="N36" s="18"/>
      <c r="O36" s="18"/>
      <c r="P36" s="18"/>
      <c r="Q36" s="37" t="s">
        <v>287</v>
      </c>
      <c r="R36" s="37" t="s">
        <v>179</v>
      </c>
      <c r="U36" s="63"/>
      <c r="V36" s="67"/>
      <c r="W36" s="67"/>
      <c r="X36" s="67"/>
    </row>
    <row r="37" s="2" customFormat="1" ht="214" customHeight="1" spans="1:24">
      <c r="A37" s="45"/>
      <c r="B37" s="18" t="s">
        <v>288</v>
      </c>
      <c r="C37" s="49" t="s">
        <v>289</v>
      </c>
      <c r="D37" s="18" t="s">
        <v>290</v>
      </c>
      <c r="E37" s="20" t="s">
        <v>147</v>
      </c>
      <c r="F37" s="18" t="s">
        <v>291</v>
      </c>
      <c r="G37" s="18">
        <f t="shared" si="5"/>
        <v>533</v>
      </c>
      <c r="H37" s="31">
        <f t="shared" si="7"/>
        <v>533</v>
      </c>
      <c r="I37" s="18">
        <v>533</v>
      </c>
      <c r="J37" s="43"/>
      <c r="K37" s="43"/>
      <c r="L37" s="43"/>
      <c r="M37" s="18">
        <f t="shared" si="6"/>
        <v>0</v>
      </c>
      <c r="N37" s="18"/>
      <c r="O37" s="18"/>
      <c r="P37" s="18"/>
      <c r="Q37" s="18" t="s">
        <v>292</v>
      </c>
      <c r="R37" s="18" t="s">
        <v>293</v>
      </c>
      <c r="U37" s="63"/>
      <c r="V37" s="64"/>
      <c r="W37" s="64"/>
      <c r="X37" s="64"/>
    </row>
    <row r="38" s="2" customFormat="1" ht="79" customHeight="1" spans="1:30">
      <c r="A38" s="45"/>
      <c r="B38" s="34" t="s">
        <v>294</v>
      </c>
      <c r="C38" s="18" t="s">
        <v>295</v>
      </c>
      <c r="D38" s="18" t="s">
        <v>296</v>
      </c>
      <c r="E38" s="20" t="s">
        <v>147</v>
      </c>
      <c r="F38" s="18" t="s">
        <v>297</v>
      </c>
      <c r="G38" s="18">
        <f t="shared" si="5"/>
        <v>2263</v>
      </c>
      <c r="H38" s="31">
        <f t="shared" si="7"/>
        <v>2263</v>
      </c>
      <c r="I38" s="18"/>
      <c r="J38" s="18">
        <v>1480</v>
      </c>
      <c r="K38" s="18"/>
      <c r="L38" s="18">
        <v>783</v>
      </c>
      <c r="M38" s="18">
        <f t="shared" si="6"/>
        <v>0</v>
      </c>
      <c r="N38" s="18"/>
      <c r="O38" s="18"/>
      <c r="P38" s="18"/>
      <c r="Q38" s="37" t="s">
        <v>184</v>
      </c>
      <c r="R38" s="18" t="s">
        <v>293</v>
      </c>
      <c r="U38" s="63"/>
      <c r="V38" s="67"/>
      <c r="W38" s="63"/>
      <c r="X38" s="63"/>
      <c r="Y38" s="63"/>
      <c r="Z38" s="63"/>
      <c r="AA38" s="63"/>
      <c r="AB38" s="63"/>
      <c r="AC38" s="68"/>
      <c r="AD38" s="18"/>
    </row>
    <row r="39" s="2" customFormat="1" ht="79" customHeight="1" spans="1:30">
      <c r="A39" s="45"/>
      <c r="B39" s="37" t="s">
        <v>298</v>
      </c>
      <c r="C39" s="37" t="s">
        <v>299</v>
      </c>
      <c r="D39" s="37" t="s">
        <v>300</v>
      </c>
      <c r="E39" s="20" t="s">
        <v>147</v>
      </c>
      <c r="F39" s="37" t="s">
        <v>301</v>
      </c>
      <c r="G39" s="18">
        <f t="shared" si="5"/>
        <v>680</v>
      </c>
      <c r="H39" s="31">
        <f t="shared" si="7"/>
        <v>680</v>
      </c>
      <c r="I39" s="47"/>
      <c r="J39" s="47">
        <v>0</v>
      </c>
      <c r="K39" s="47"/>
      <c r="L39" s="47">
        <v>680</v>
      </c>
      <c r="M39" s="18">
        <f t="shared" si="6"/>
        <v>0</v>
      </c>
      <c r="N39" s="47"/>
      <c r="O39" s="47"/>
      <c r="P39" s="47"/>
      <c r="Q39" s="18" t="s">
        <v>302</v>
      </c>
      <c r="R39" s="37" t="s">
        <v>303</v>
      </c>
      <c r="U39" s="63"/>
      <c r="V39" s="67"/>
      <c r="W39" s="65"/>
      <c r="X39" s="65"/>
      <c r="Y39" s="65"/>
      <c r="Z39" s="65"/>
      <c r="AA39" s="63"/>
      <c r="AB39" s="65"/>
      <c r="AC39" s="69"/>
      <c r="AD39" s="47"/>
    </row>
    <row r="40" s="2" customFormat="1" ht="79" customHeight="1" spans="1:18">
      <c r="A40" s="46"/>
      <c r="B40" s="18" t="s">
        <v>304</v>
      </c>
      <c r="C40" s="18" t="s">
        <v>305</v>
      </c>
      <c r="D40" s="18" t="s">
        <v>306</v>
      </c>
      <c r="E40" s="20" t="s">
        <v>147</v>
      </c>
      <c r="F40" s="18" t="s">
        <v>307</v>
      </c>
      <c r="G40" s="18">
        <f t="shared" si="5"/>
        <v>128</v>
      </c>
      <c r="H40" s="31">
        <f t="shared" si="7"/>
        <v>128</v>
      </c>
      <c r="I40" s="18">
        <v>28</v>
      </c>
      <c r="J40" s="18">
        <v>100</v>
      </c>
      <c r="K40" s="18"/>
      <c r="L40" s="18"/>
      <c r="M40" s="18">
        <f t="shared" si="6"/>
        <v>0</v>
      </c>
      <c r="N40" s="18"/>
      <c r="O40" s="18"/>
      <c r="P40" s="18"/>
      <c r="Q40" s="18" t="s">
        <v>302</v>
      </c>
      <c r="R40" s="18" t="s">
        <v>308</v>
      </c>
    </row>
    <row r="41" s="2" customFormat="1" ht="21" customHeight="1" spans="1:18">
      <c r="A41" s="42"/>
      <c r="B41" s="50" t="s">
        <v>99</v>
      </c>
      <c r="C41" s="51"/>
      <c r="D41" s="51"/>
      <c r="E41" s="50"/>
      <c r="F41" s="51"/>
      <c r="G41" s="18">
        <f t="shared" si="5"/>
        <v>18579</v>
      </c>
      <c r="H41" s="18">
        <f>SUM(H17:H40)</f>
        <v>16509</v>
      </c>
      <c r="I41" s="18">
        <f>SUM(I17:I40)</f>
        <v>8891</v>
      </c>
      <c r="J41" s="18">
        <f>SUM(J17:J40)</f>
        <v>5190</v>
      </c>
      <c r="K41" s="18">
        <f t="shared" ref="K41:P41" si="8">SUM(K19:K40)</f>
        <v>100</v>
      </c>
      <c r="L41" s="18">
        <f t="shared" si="8"/>
        <v>2328</v>
      </c>
      <c r="M41" s="18">
        <f t="shared" si="8"/>
        <v>2070</v>
      </c>
      <c r="N41" s="18">
        <f t="shared" si="8"/>
        <v>1570</v>
      </c>
      <c r="O41" s="18">
        <f t="shared" si="8"/>
        <v>500</v>
      </c>
      <c r="P41" s="18">
        <f t="shared" si="8"/>
        <v>0</v>
      </c>
      <c r="Q41" s="18"/>
      <c r="R41" s="18"/>
    </row>
    <row r="42" s="5" customFormat="1" ht="21" customHeight="1" spans="1:22">
      <c r="A42" s="52" t="s">
        <v>309</v>
      </c>
      <c r="B42" s="52"/>
      <c r="C42" s="53"/>
      <c r="D42" s="53"/>
      <c r="E42" s="52"/>
      <c r="F42" s="53"/>
      <c r="G42" s="18">
        <f t="shared" si="5"/>
        <v>26678</v>
      </c>
      <c r="H42" s="18">
        <f>SUM(H16,H41)</f>
        <v>24608</v>
      </c>
      <c r="I42" s="18">
        <f t="shared" ref="I42:P42" si="9">SUM(I16,I41)</f>
        <v>15691</v>
      </c>
      <c r="J42" s="18">
        <f t="shared" si="9"/>
        <v>6262</v>
      </c>
      <c r="K42" s="18">
        <f t="shared" si="9"/>
        <v>164</v>
      </c>
      <c r="L42" s="18">
        <f t="shared" si="9"/>
        <v>2491</v>
      </c>
      <c r="M42" s="18">
        <f t="shared" si="9"/>
        <v>2070</v>
      </c>
      <c r="N42" s="18">
        <f t="shared" si="9"/>
        <v>1570</v>
      </c>
      <c r="O42" s="18">
        <f t="shared" si="9"/>
        <v>500</v>
      </c>
      <c r="P42" s="18">
        <f t="shared" si="9"/>
        <v>0</v>
      </c>
      <c r="Q42" s="18"/>
      <c r="R42" s="18"/>
      <c r="T42" s="62"/>
      <c r="U42" s="62"/>
      <c r="V42" s="62"/>
    </row>
    <row r="43" s="6" customFormat="1" spans="2:6">
      <c r="B43" s="54"/>
      <c r="C43" s="55"/>
      <c r="D43" s="55"/>
      <c r="E43" s="54"/>
      <c r="F43" s="55"/>
    </row>
  </sheetData>
  <mergeCells count="25">
    <mergeCell ref="A1:B1"/>
    <mergeCell ref="A2:R2"/>
    <mergeCell ref="A3:R3"/>
    <mergeCell ref="G4:P4"/>
    <mergeCell ref="H5:L5"/>
    <mergeCell ref="M5:P5"/>
    <mergeCell ref="B16:F16"/>
    <mergeCell ref="B41:F41"/>
    <mergeCell ref="A42:F42"/>
    <mergeCell ref="A4:A6"/>
    <mergeCell ref="A7:A10"/>
    <mergeCell ref="A11:A16"/>
    <mergeCell ref="A17:A18"/>
    <mergeCell ref="A20:A24"/>
    <mergeCell ref="A25:A29"/>
    <mergeCell ref="A30:A35"/>
    <mergeCell ref="A36:A40"/>
    <mergeCell ref="B4:B6"/>
    <mergeCell ref="C4:C6"/>
    <mergeCell ref="D4:D6"/>
    <mergeCell ref="E4:E6"/>
    <mergeCell ref="F4:F6"/>
    <mergeCell ref="G5:G6"/>
    <mergeCell ref="Q4:Q6"/>
    <mergeCell ref="R4:R6"/>
  </mergeCells>
  <printOptions horizontalCentered="1"/>
  <pageMargins left="0.156944444444444" right="0.118055555555556" top="0.550694444444444" bottom="0.432638888888889" header="0.239583333333333" footer="0.432638888888889"/>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附表1</vt:lpstr>
      <vt:lpstr>附表2</vt:lpstr>
      <vt:lpstr>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2019-02-21T07:20:00Z</dcterms:created>
  <cp:lastPrinted>2019-03-03T13:35:00Z</cp:lastPrinted>
  <dcterms:modified xsi:type="dcterms:W3CDTF">2019-03-27T05:56:58Z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11</vt:lpwstr>
  </property>
  <property fmtid="{D5CDD505-2E9C-101B-9397-08002B2CF9AE}" pid="3" name="KSOProductBuildVer">
    <vt:lpwstr>2052-11.1.0.8527</vt:lpwstr>
  </property>
</Properties>
</file>