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45"/>
  </bookViews>
  <sheets>
    <sheet name="发放花名册" sheetId="1" r:id="rId1"/>
  </sheets>
  <definedNames>
    <definedName name="_xlnm._FilterDatabase" localSheetId="0" hidden="1">发放花名册!$A$3:$N$810</definedName>
    <definedName name="_xlnm.Print_Titles" localSheetId="0">发放花名册!$1:$4</definedName>
  </definedNames>
  <calcPr calcId="144525"/>
</workbook>
</file>

<file path=xl/sharedStrings.xml><?xml version="1.0" encoding="utf-8"?>
<sst xmlns="http://schemas.openxmlformats.org/spreadsheetml/2006/main" count="941">
  <si>
    <t xml:space="preserve">2018年2季度农村低保发放花名册    </t>
  </si>
  <si>
    <t xml:space="preserve">   杏坪镇</t>
  </si>
  <si>
    <t>序号</t>
  </si>
  <si>
    <t>对象姓名</t>
  </si>
  <si>
    <t>性别</t>
  </si>
  <si>
    <t>与户主  关系</t>
  </si>
  <si>
    <t>保障人口</t>
  </si>
  <si>
    <t>家 庭 地 址</t>
  </si>
  <si>
    <t>保障类别</t>
  </si>
  <si>
    <t>月保障金</t>
  </si>
  <si>
    <t>分类救助</t>
  </si>
  <si>
    <t>月计</t>
  </si>
  <si>
    <t>4-6月电价补贴</t>
  </si>
  <si>
    <t>发放合计</t>
  </si>
  <si>
    <t xml:space="preserve">类别   </t>
  </si>
  <si>
    <t>金额</t>
  </si>
  <si>
    <t>户主</t>
  </si>
  <si>
    <t>郝世德</t>
  </si>
  <si>
    <t>男</t>
  </si>
  <si>
    <t>柴庄社区六组</t>
  </si>
  <si>
    <t>一类</t>
  </si>
  <si>
    <t>成员</t>
  </si>
  <si>
    <t>冯付喜</t>
  </si>
  <si>
    <t>女</t>
  </si>
  <si>
    <t>配偶</t>
  </si>
  <si>
    <t>郝绪丹</t>
  </si>
  <si>
    <t>女儿</t>
  </si>
  <si>
    <t>冯付怀</t>
  </si>
  <si>
    <t>黄朝凤</t>
  </si>
  <si>
    <t>冯长有</t>
  </si>
  <si>
    <t>儿子</t>
  </si>
  <si>
    <t>倪德政</t>
  </si>
  <si>
    <t>柴庄社区五组</t>
  </si>
  <si>
    <t>熊帮莲</t>
  </si>
  <si>
    <t>蔡克成</t>
  </si>
  <si>
    <t>蔡庸健</t>
  </si>
  <si>
    <t>吴同安</t>
  </si>
  <si>
    <t>柴庄社区二组</t>
  </si>
  <si>
    <t>二类</t>
  </si>
  <si>
    <t>栗何有</t>
  </si>
  <si>
    <t>吴履海</t>
  </si>
  <si>
    <t>尹莲叶</t>
  </si>
  <si>
    <t>三类</t>
  </si>
  <si>
    <t>石义杰</t>
  </si>
  <si>
    <t>共丹丹</t>
  </si>
  <si>
    <t>儿媳</t>
  </si>
  <si>
    <t>石辉煌</t>
  </si>
  <si>
    <t>孙子</t>
  </si>
  <si>
    <t>章华芝</t>
  </si>
  <si>
    <t>陈少飞</t>
  </si>
  <si>
    <t>陈霞</t>
  </si>
  <si>
    <t>谈为成</t>
  </si>
  <si>
    <t>宋正秀</t>
  </si>
  <si>
    <t>谈则花</t>
  </si>
  <si>
    <t>谈则燕</t>
  </si>
  <si>
    <t>王照学</t>
  </si>
  <si>
    <t>曹书喜</t>
  </si>
  <si>
    <t>冯付堂</t>
  </si>
  <si>
    <t>陈必端</t>
  </si>
  <si>
    <t>杨振贤</t>
  </si>
  <si>
    <t>柴庄社区三组</t>
  </si>
  <si>
    <t>蔡克虎</t>
  </si>
  <si>
    <t>柴庄社区四组</t>
  </si>
  <si>
    <t>冯长芳</t>
  </si>
  <si>
    <t>蔡灿</t>
  </si>
  <si>
    <t>何降梅</t>
  </si>
  <si>
    <t>蔡涛</t>
  </si>
  <si>
    <t>冯福余</t>
  </si>
  <si>
    <t>李光春</t>
  </si>
  <si>
    <t>冯长宝</t>
  </si>
  <si>
    <t>陈多喜</t>
  </si>
  <si>
    <t>柴庄社区一组</t>
  </si>
  <si>
    <t>章光莲</t>
  </si>
  <si>
    <t>蔡茂林</t>
  </si>
  <si>
    <t>吴庆凤</t>
  </si>
  <si>
    <t>何有玉</t>
  </si>
  <si>
    <t>谈世成</t>
  </si>
  <si>
    <t>王红莲</t>
  </si>
  <si>
    <t>郝立斌</t>
  </si>
  <si>
    <t>郝俊博</t>
  </si>
  <si>
    <t>万永贵</t>
  </si>
  <si>
    <t>陈重美</t>
  </si>
  <si>
    <t>万宗鹏</t>
  </si>
  <si>
    <t>吴履勇</t>
  </si>
  <si>
    <t>刘升娇</t>
  </si>
  <si>
    <t>妻子</t>
  </si>
  <si>
    <t>吴庆涛</t>
  </si>
  <si>
    <t>之子</t>
  </si>
  <si>
    <t>吴庆春</t>
  </si>
  <si>
    <t>吴同军</t>
  </si>
  <si>
    <t>父亲</t>
  </si>
  <si>
    <t>谈为博</t>
  </si>
  <si>
    <t>朱仁有</t>
  </si>
  <si>
    <t>朱仁喜</t>
  </si>
  <si>
    <t>之弟</t>
  </si>
  <si>
    <t>陈桂芝</t>
  </si>
  <si>
    <t>之母</t>
  </si>
  <si>
    <t>熊德广</t>
  </si>
  <si>
    <t>朱博喜</t>
  </si>
  <si>
    <t>晨光村二组</t>
  </si>
  <si>
    <t>徐基英</t>
  </si>
  <si>
    <t>章光棉</t>
  </si>
  <si>
    <t>田祥秀</t>
  </si>
  <si>
    <t>朱博海</t>
  </si>
  <si>
    <t>王思青</t>
  </si>
  <si>
    <t>康先芳</t>
  </si>
  <si>
    <t>晨光村三组</t>
  </si>
  <si>
    <t>徐义成</t>
  </si>
  <si>
    <t>徐义平</t>
  </si>
  <si>
    <t>朱敦意</t>
  </si>
  <si>
    <t>蔡晓玲</t>
  </si>
  <si>
    <t>朱粮锋</t>
  </si>
  <si>
    <t>朱小惠</t>
  </si>
  <si>
    <t>朱良丹</t>
  </si>
  <si>
    <t>徐洪霞</t>
  </si>
  <si>
    <t>朱才明</t>
  </si>
  <si>
    <t>晨光村四组</t>
  </si>
  <si>
    <t>朱献茂</t>
  </si>
  <si>
    <t>刘欣</t>
  </si>
  <si>
    <t>梁义凤</t>
  </si>
  <si>
    <t>晨光村一组</t>
  </si>
  <si>
    <t>田兴有</t>
  </si>
  <si>
    <t>田祥华</t>
  </si>
  <si>
    <t>田耀波</t>
  </si>
  <si>
    <t>田兴周</t>
  </si>
  <si>
    <t>王召芳</t>
  </si>
  <si>
    <t>田垚</t>
  </si>
  <si>
    <t>王槐均</t>
  </si>
  <si>
    <t>王树金</t>
  </si>
  <si>
    <t>田祥成</t>
  </si>
  <si>
    <t>朱敦芳</t>
  </si>
  <si>
    <t>田磊磊</t>
  </si>
  <si>
    <t>朱敦泰</t>
  </si>
  <si>
    <t>章华红</t>
  </si>
  <si>
    <t>朱亚莉</t>
  </si>
  <si>
    <t>朱良江</t>
  </si>
  <si>
    <t>蔡盛余</t>
  </si>
  <si>
    <t>肖开坤</t>
  </si>
  <si>
    <t>党台村二组</t>
  </si>
  <si>
    <t>邓海兰</t>
  </si>
  <si>
    <t>王绍娥</t>
  </si>
  <si>
    <t>童和印</t>
  </si>
  <si>
    <t>方周莲</t>
  </si>
  <si>
    <t>童胜学</t>
  </si>
  <si>
    <t>童胜英</t>
  </si>
  <si>
    <t>邓有鹏</t>
  </si>
  <si>
    <t>党台村六组</t>
  </si>
  <si>
    <t>邓丁敏</t>
  </si>
  <si>
    <t>陈风英</t>
  </si>
  <si>
    <t>母亲</t>
  </si>
  <si>
    <t>邓玉环</t>
  </si>
  <si>
    <t>妹妹</t>
  </si>
  <si>
    <t>王道进</t>
  </si>
  <si>
    <t>党台村三组</t>
  </si>
  <si>
    <t>王瑛</t>
  </si>
  <si>
    <t>长子</t>
  </si>
  <si>
    <t>邓学林</t>
  </si>
  <si>
    <t>党台村四组</t>
  </si>
  <si>
    <t>邓家朝</t>
  </si>
  <si>
    <t>王金凤</t>
  </si>
  <si>
    <t>王志汉</t>
  </si>
  <si>
    <t>党台村五组</t>
  </si>
  <si>
    <t>王小龙</t>
  </si>
  <si>
    <t>王燕</t>
  </si>
  <si>
    <t>王志喜</t>
  </si>
  <si>
    <t>邓秀芝</t>
  </si>
  <si>
    <t>党云朝</t>
  </si>
  <si>
    <t>党台村一组</t>
  </si>
  <si>
    <t>党思金</t>
  </si>
  <si>
    <t>孟良知</t>
  </si>
  <si>
    <t>党财兴</t>
  </si>
  <si>
    <t>党学余</t>
  </si>
  <si>
    <t>林成秀</t>
  </si>
  <si>
    <t>徐吉芳</t>
  </si>
  <si>
    <t>党倩</t>
  </si>
  <si>
    <t>王志秀</t>
  </si>
  <si>
    <t>党财玲</t>
  </si>
  <si>
    <t>党财珍</t>
  </si>
  <si>
    <t>党坤</t>
  </si>
  <si>
    <t>吴凤芝</t>
  </si>
  <si>
    <t>联丰村二组</t>
  </si>
  <si>
    <t>胡世乾</t>
  </si>
  <si>
    <t>高华喜</t>
  </si>
  <si>
    <t>联丰村六组</t>
  </si>
  <si>
    <t>高锋</t>
  </si>
  <si>
    <t>刘家升</t>
  </si>
  <si>
    <t>骆顺莲</t>
  </si>
  <si>
    <t>刘扬昊</t>
  </si>
  <si>
    <t>刘家停</t>
  </si>
  <si>
    <t>黄治秀</t>
  </si>
  <si>
    <t>刘阳文</t>
  </si>
  <si>
    <t>吴凤青</t>
  </si>
  <si>
    <t>徐孔远</t>
  </si>
  <si>
    <t>联丰村三组</t>
  </si>
  <si>
    <t>徐训泉</t>
  </si>
  <si>
    <t>徐训礼</t>
  </si>
  <si>
    <t>苏正东</t>
  </si>
  <si>
    <t>刘翠凤</t>
  </si>
  <si>
    <t>妻</t>
  </si>
  <si>
    <t>苏宗涛</t>
  </si>
  <si>
    <t>郭绪荣</t>
  </si>
  <si>
    <t>苏焰</t>
  </si>
  <si>
    <t>孙女</t>
  </si>
  <si>
    <t>苏垚</t>
  </si>
  <si>
    <t>赵荣满</t>
  </si>
  <si>
    <t>李瑞停</t>
  </si>
  <si>
    <t>联丰村四组</t>
  </si>
  <si>
    <t>郭绪连</t>
  </si>
  <si>
    <t>李采来</t>
  </si>
  <si>
    <t>李采琴</t>
  </si>
  <si>
    <t>李成银</t>
  </si>
  <si>
    <t>祁昌焕</t>
  </si>
  <si>
    <t>黄艳宏</t>
  </si>
  <si>
    <t>费艳东</t>
  </si>
  <si>
    <t>费少雪</t>
  </si>
  <si>
    <t>陈善年</t>
  </si>
  <si>
    <t>孔祥秀</t>
  </si>
  <si>
    <t>陈传印</t>
  </si>
  <si>
    <t>李瑞林</t>
  </si>
  <si>
    <t>刘华秀</t>
  </si>
  <si>
    <t>费绍锋</t>
  </si>
  <si>
    <t>费艳虎</t>
  </si>
  <si>
    <t>曹功莲</t>
  </si>
  <si>
    <t>曹峰喜</t>
  </si>
  <si>
    <t>联丰村五组</t>
  </si>
  <si>
    <t>沈照斌</t>
  </si>
  <si>
    <t>李光连</t>
  </si>
  <si>
    <t>郭荣喜</t>
  </si>
  <si>
    <t>王绪梅</t>
  </si>
  <si>
    <t>王志云</t>
  </si>
  <si>
    <t>联丰村一组</t>
  </si>
  <si>
    <t>黄英梅</t>
  </si>
  <si>
    <t>徐孔刚</t>
  </si>
  <si>
    <t>徐训堃</t>
  </si>
  <si>
    <t>王思英</t>
  </si>
  <si>
    <t>韩仁军</t>
  </si>
  <si>
    <t>党怀兰</t>
  </si>
  <si>
    <t>韩蕊</t>
  </si>
  <si>
    <t>韩咏麒</t>
  </si>
  <si>
    <t>次子</t>
  </si>
  <si>
    <t>吴书友</t>
  </si>
  <si>
    <t>周昌兰</t>
  </si>
  <si>
    <t>崔书林</t>
  </si>
  <si>
    <t>刘承芝</t>
  </si>
  <si>
    <t>熊星尧</t>
  </si>
  <si>
    <t>熊柯岚</t>
  </si>
  <si>
    <t>徐宗仁</t>
  </si>
  <si>
    <t>宋成莲</t>
  </si>
  <si>
    <t>吴远胜</t>
  </si>
  <si>
    <t>丁柏芳</t>
  </si>
  <si>
    <t>张朝凤</t>
  </si>
  <si>
    <t>吴杰</t>
  </si>
  <si>
    <t>吴凤文</t>
  </si>
  <si>
    <t>陈立业</t>
  </si>
  <si>
    <t>联合村二组</t>
  </si>
  <si>
    <t>张海凤</t>
  </si>
  <si>
    <t>徐庆锋</t>
  </si>
  <si>
    <t>联合村三组</t>
  </si>
  <si>
    <t>翟秀芳</t>
  </si>
  <si>
    <t>徐潇</t>
  </si>
  <si>
    <t>徐浩</t>
  </si>
  <si>
    <t>柯尊贵</t>
  </si>
  <si>
    <t>联合村一组</t>
  </si>
  <si>
    <t>刘传青</t>
  </si>
  <si>
    <t>胡茂秀</t>
  </si>
  <si>
    <t>费福新</t>
  </si>
  <si>
    <t>联合村四组</t>
  </si>
  <si>
    <t>黄登林</t>
  </si>
  <si>
    <t>赖光艳</t>
  </si>
  <si>
    <t>黄玉杰</t>
  </si>
  <si>
    <t>黄子轩</t>
  </si>
  <si>
    <t>邓显芝</t>
  </si>
  <si>
    <t>刘礼印</t>
  </si>
  <si>
    <t>刘传学</t>
  </si>
  <si>
    <t>周远志</t>
  </si>
  <si>
    <t>天埫村八组</t>
  </si>
  <si>
    <t>范培炎</t>
  </si>
  <si>
    <t>天埫村二组</t>
  </si>
  <si>
    <t>陈洪亭</t>
  </si>
  <si>
    <t>天埫村三组</t>
  </si>
  <si>
    <t>王武</t>
  </si>
  <si>
    <t>唐文均</t>
  </si>
  <si>
    <t>陈发秀</t>
  </si>
  <si>
    <t>余万学</t>
  </si>
  <si>
    <t>余世松</t>
  </si>
  <si>
    <t>余良安</t>
  </si>
  <si>
    <t>范功云</t>
  </si>
  <si>
    <t>倪德发</t>
  </si>
  <si>
    <t>倪书汗</t>
  </si>
  <si>
    <t>倪礼博</t>
  </si>
  <si>
    <t>唐关明</t>
  </si>
  <si>
    <t>苟正琴</t>
  </si>
  <si>
    <t>唐盈盈</t>
  </si>
  <si>
    <t>唐敏敏</t>
  </si>
  <si>
    <t>尹合成</t>
  </si>
  <si>
    <t>天埫村四组</t>
  </si>
  <si>
    <t>倪德兰</t>
  </si>
  <si>
    <t>雷明连</t>
  </si>
  <si>
    <t>周远青</t>
  </si>
  <si>
    <t>陈守国</t>
  </si>
  <si>
    <t>唐文兰</t>
  </si>
  <si>
    <t>陈洪周</t>
  </si>
  <si>
    <t>余良青</t>
  </si>
  <si>
    <t>天埫村一组</t>
  </si>
  <si>
    <t>范功兰</t>
  </si>
  <si>
    <t>方明德</t>
  </si>
  <si>
    <t>陈远秀</t>
  </si>
  <si>
    <t>方阳为</t>
  </si>
  <si>
    <t>王拥杰</t>
  </si>
  <si>
    <t>陈洪连</t>
  </si>
  <si>
    <t>夫妻</t>
  </si>
  <si>
    <t>王熙旺</t>
  </si>
  <si>
    <t>王树申</t>
  </si>
  <si>
    <t>齐开秀</t>
  </si>
  <si>
    <t>倪德印</t>
  </si>
  <si>
    <t>天埫村六组</t>
  </si>
  <si>
    <t>熊帮凤</t>
  </si>
  <si>
    <t>万永奇</t>
  </si>
  <si>
    <t>天埫村七组</t>
  </si>
  <si>
    <t>王道银</t>
  </si>
  <si>
    <t>田发秀</t>
  </si>
  <si>
    <t>郝家林</t>
  </si>
  <si>
    <t>王桂芳</t>
  </si>
  <si>
    <t>郝小亮</t>
  </si>
  <si>
    <t>李兴义</t>
  </si>
  <si>
    <t>郝希凤</t>
  </si>
  <si>
    <t>范祖金</t>
  </si>
  <si>
    <t>范祖磊</t>
  </si>
  <si>
    <t>范苗华</t>
  </si>
  <si>
    <t>王拥波</t>
  </si>
  <si>
    <t>天埫村五组</t>
  </si>
  <si>
    <t>余万元</t>
  </si>
  <si>
    <t>蔡兴春</t>
  </si>
  <si>
    <t>万永宗</t>
  </si>
  <si>
    <t>倪德秀</t>
  </si>
  <si>
    <t>苟政啟</t>
  </si>
  <si>
    <t>郝祥莲</t>
  </si>
  <si>
    <t>苟浩斌</t>
  </si>
  <si>
    <t>尹传梅</t>
  </si>
  <si>
    <t>苟炎霞</t>
  </si>
  <si>
    <t>苟炎乔</t>
  </si>
  <si>
    <t>李新坤</t>
  </si>
  <si>
    <t>中台村一组</t>
  </si>
  <si>
    <t>李新专</t>
  </si>
  <si>
    <t>中台村五组</t>
  </si>
  <si>
    <t>李新成</t>
  </si>
  <si>
    <t>铁炉村三组</t>
  </si>
  <si>
    <t>樊亚莉</t>
  </si>
  <si>
    <t>李奥运</t>
  </si>
  <si>
    <t>长女</t>
  </si>
  <si>
    <t>李思淼</t>
  </si>
  <si>
    <t>黄家元</t>
  </si>
  <si>
    <t>芦正兰</t>
  </si>
  <si>
    <t>吴延凤</t>
  </si>
  <si>
    <t>沈堂明</t>
  </si>
  <si>
    <t>铁炉村一组</t>
  </si>
  <si>
    <t>沈玉哲</t>
  </si>
  <si>
    <t>李新荣</t>
  </si>
  <si>
    <t>付先有</t>
  </si>
  <si>
    <t>陈秀琴</t>
  </si>
  <si>
    <t>朱人潮</t>
  </si>
  <si>
    <t>付绪山</t>
  </si>
  <si>
    <t>陈桂有</t>
  </si>
  <si>
    <t>李新兰</t>
  </si>
  <si>
    <t>陈凤明</t>
  </si>
  <si>
    <t>邓显银</t>
  </si>
  <si>
    <t>李印胜</t>
  </si>
  <si>
    <t>孟祥惠</t>
  </si>
  <si>
    <t>李 鑫</t>
  </si>
  <si>
    <t>李新琴</t>
  </si>
  <si>
    <t>范昌治</t>
  </si>
  <si>
    <t>芦正英</t>
  </si>
  <si>
    <t>李印山</t>
  </si>
  <si>
    <t>肖台村二组</t>
  </si>
  <si>
    <t>郭伦莲</t>
  </si>
  <si>
    <t>郭本龙</t>
  </si>
  <si>
    <t>赖胜芳</t>
  </si>
  <si>
    <t>郭绪玲</t>
  </si>
  <si>
    <t xml:space="preserve">长女 </t>
  </si>
  <si>
    <t>赖胜尧</t>
  </si>
  <si>
    <t>陈传芝</t>
  </si>
  <si>
    <t>赖群</t>
  </si>
  <si>
    <t>二女</t>
  </si>
  <si>
    <t>赖胜文</t>
  </si>
  <si>
    <t>赖丽</t>
  </si>
  <si>
    <t>养女</t>
  </si>
  <si>
    <t>肖开凤</t>
  </si>
  <si>
    <t>赖光华</t>
  </si>
  <si>
    <t>张明芳</t>
  </si>
  <si>
    <t>潘茂英</t>
  </si>
  <si>
    <t>赖胜松</t>
  </si>
  <si>
    <t>赖驰</t>
  </si>
  <si>
    <t>赖祥瑞</t>
  </si>
  <si>
    <t>赖光成</t>
  </si>
  <si>
    <t>党思英</t>
  </si>
  <si>
    <t xml:space="preserve"> 成员</t>
  </si>
  <si>
    <t>赖水银</t>
  </si>
  <si>
    <t>赖祥姣</t>
  </si>
  <si>
    <t>王极有</t>
  </si>
  <si>
    <t>肖台村六组</t>
  </si>
  <si>
    <t>胡文凤</t>
  </si>
  <si>
    <t>成良奎</t>
  </si>
  <si>
    <t>肖台村七组</t>
  </si>
  <si>
    <t>李新武</t>
  </si>
  <si>
    <t>李翔</t>
  </si>
  <si>
    <t>李秦</t>
  </si>
  <si>
    <t>宋正兰</t>
  </si>
  <si>
    <t>夏勤善</t>
  </si>
  <si>
    <t>党金兰</t>
  </si>
  <si>
    <t>瞿秀峰</t>
  </si>
  <si>
    <t>刘祥秀</t>
  </si>
  <si>
    <t>夏勤政</t>
  </si>
  <si>
    <t>夏俭芳</t>
  </si>
  <si>
    <t>李兆安</t>
  </si>
  <si>
    <t>李瑞波</t>
  </si>
  <si>
    <t>许兴芳</t>
  </si>
  <si>
    <t>徐卫红</t>
  </si>
  <si>
    <t>宋正芹</t>
  </si>
  <si>
    <t>徐青珊</t>
  </si>
  <si>
    <t>徐青婷</t>
  </si>
  <si>
    <t>刘其青</t>
  </si>
  <si>
    <t>刘家斌</t>
  </si>
  <si>
    <t>刘心如</t>
  </si>
  <si>
    <t>肖青成</t>
  </si>
  <si>
    <t>肖台村三组</t>
  </si>
  <si>
    <t>肖胜元</t>
  </si>
  <si>
    <t>孙贤芝</t>
  </si>
  <si>
    <t>肖华婷</t>
  </si>
  <si>
    <t>李延锋</t>
  </si>
  <si>
    <t>李强</t>
  </si>
  <si>
    <t>陈安琼</t>
  </si>
  <si>
    <t>李佳琪</t>
  </si>
  <si>
    <t>党兰芝</t>
  </si>
  <si>
    <t>张文学</t>
  </si>
  <si>
    <t>刘尊珍</t>
  </si>
  <si>
    <t>肖怡</t>
  </si>
  <si>
    <t>肖青国</t>
  </si>
  <si>
    <t>党显改</t>
  </si>
  <si>
    <t>肖爽</t>
  </si>
  <si>
    <t>卢仕全</t>
  </si>
  <si>
    <t>肖台村四组</t>
  </si>
  <si>
    <t>赖光萍</t>
  </si>
  <si>
    <t>徐婷</t>
  </si>
  <si>
    <t>徐垚</t>
  </si>
  <si>
    <t>党思秀</t>
  </si>
  <si>
    <t>张开勇</t>
  </si>
  <si>
    <t>张仁水</t>
  </si>
  <si>
    <t>肖台村五组</t>
  </si>
  <si>
    <t>罗萍</t>
  </si>
  <si>
    <t>林祥有</t>
  </si>
  <si>
    <t>张吉琴</t>
  </si>
  <si>
    <t>林娜</t>
  </si>
  <si>
    <t>林丹</t>
  </si>
  <si>
    <t>李新全</t>
  </si>
  <si>
    <t>王极梅</t>
  </si>
  <si>
    <t>李旺荣</t>
  </si>
  <si>
    <t>程璞升</t>
  </si>
  <si>
    <t>肖台村一组</t>
  </si>
  <si>
    <t>邹胜云</t>
  </si>
  <si>
    <t>程钊</t>
  </si>
  <si>
    <t>李印超</t>
  </si>
  <si>
    <t>饶浩凤</t>
  </si>
  <si>
    <t>李垚</t>
  </si>
  <si>
    <t>李锋</t>
  </si>
  <si>
    <t>刘会珍</t>
  </si>
  <si>
    <t>孔令东</t>
  </si>
  <si>
    <t>孙星星</t>
  </si>
  <si>
    <t>刘尊根</t>
  </si>
  <si>
    <t>阮英梅</t>
  </si>
  <si>
    <t>王绍举</t>
  </si>
  <si>
    <t>方周琴</t>
  </si>
  <si>
    <t>王宏</t>
  </si>
  <si>
    <t>孙强</t>
  </si>
  <si>
    <t>孙巧</t>
  </si>
  <si>
    <t>肖晓兰</t>
  </si>
  <si>
    <t>孙瑞</t>
  </si>
  <si>
    <t>孙冰</t>
  </si>
  <si>
    <t>孙仕平</t>
  </si>
  <si>
    <t>王英</t>
  </si>
  <si>
    <t>孙乐</t>
  </si>
  <si>
    <t>孙超</t>
  </si>
  <si>
    <t>李祯亮</t>
  </si>
  <si>
    <t>夏俭霞</t>
  </si>
  <si>
    <t>程小航</t>
  </si>
  <si>
    <t>程正鑫</t>
  </si>
  <si>
    <t>赵桂兰</t>
  </si>
  <si>
    <t>李晓玲</t>
  </si>
  <si>
    <t>宋芳全</t>
  </si>
  <si>
    <t>程先珊</t>
  </si>
  <si>
    <t>李朝凤</t>
  </si>
  <si>
    <t>黄本莲</t>
  </si>
  <si>
    <t>程攀</t>
  </si>
  <si>
    <t>长孙</t>
  </si>
  <si>
    <t>李小池</t>
  </si>
  <si>
    <t>高玉平</t>
  </si>
  <si>
    <t>金珠村二组</t>
  </si>
  <si>
    <t>张世莲</t>
  </si>
  <si>
    <t>高堂华</t>
  </si>
  <si>
    <t>子</t>
  </si>
  <si>
    <t>王极文</t>
  </si>
  <si>
    <t>刘家茂</t>
  </si>
  <si>
    <t>金珠村四组</t>
  </si>
  <si>
    <t>刘声鹏</t>
  </si>
  <si>
    <t>张立春</t>
  </si>
  <si>
    <t>王极华</t>
  </si>
  <si>
    <t>张继青</t>
  </si>
  <si>
    <t>李照林</t>
  </si>
  <si>
    <t>李晓磊</t>
  </si>
  <si>
    <t>刘家华</t>
  </si>
  <si>
    <t>瞿治印</t>
  </si>
  <si>
    <t>柳哑吧</t>
  </si>
  <si>
    <t>瞿秀丽</t>
  </si>
  <si>
    <t>熊远明</t>
  </si>
  <si>
    <t>金珠村五组</t>
  </si>
  <si>
    <t>程修青</t>
  </si>
  <si>
    <t>熊小黎</t>
  </si>
  <si>
    <t>熊桂锋</t>
  </si>
  <si>
    <t>熊勋山</t>
  </si>
  <si>
    <t>李开春</t>
  </si>
  <si>
    <t>林成文</t>
  </si>
  <si>
    <t>金珠村一组</t>
  </si>
  <si>
    <t>林成森</t>
  </si>
  <si>
    <t>兄</t>
  </si>
  <si>
    <t>朱光耀</t>
  </si>
  <si>
    <t>郑安芝</t>
  </si>
  <si>
    <t>朱小兵</t>
  </si>
  <si>
    <t>党怀章</t>
  </si>
  <si>
    <t>杏坪社区三组</t>
  </si>
  <si>
    <t>李新桂</t>
  </si>
  <si>
    <t>党小翔</t>
  </si>
  <si>
    <t>党佩丹</t>
  </si>
  <si>
    <t>党文侨</t>
  </si>
  <si>
    <t>党怡晨</t>
  </si>
  <si>
    <t>蔡金凤</t>
  </si>
  <si>
    <t>党进章</t>
  </si>
  <si>
    <t>党显强</t>
  </si>
  <si>
    <t>党显苗</t>
  </si>
  <si>
    <t>何乐秀</t>
  </si>
  <si>
    <t>党显华</t>
  </si>
  <si>
    <t>李延章</t>
  </si>
  <si>
    <t>党文策</t>
  </si>
  <si>
    <t>李芳</t>
  </si>
  <si>
    <t>党宏源</t>
  </si>
  <si>
    <t>党雅楠</t>
  </si>
  <si>
    <t>朱远慧</t>
  </si>
  <si>
    <t>党辉章</t>
  </si>
  <si>
    <t>温光进</t>
  </si>
  <si>
    <t>杏坪社区四组</t>
  </si>
  <si>
    <t>徐卫娥</t>
  </si>
  <si>
    <t>雷楠</t>
  </si>
  <si>
    <t>徐其玉</t>
  </si>
  <si>
    <t>姜年芝</t>
  </si>
  <si>
    <t>雷颖</t>
  </si>
  <si>
    <t>雷茜</t>
  </si>
  <si>
    <t>汪光和</t>
  </si>
  <si>
    <t>汪晓如</t>
  </si>
  <si>
    <t>熊月财</t>
  </si>
  <si>
    <t>张德芝</t>
  </si>
  <si>
    <t>熊长礼</t>
  </si>
  <si>
    <t>姜万芳</t>
  </si>
  <si>
    <t>雷明玉</t>
  </si>
  <si>
    <t>罗泽昌</t>
  </si>
  <si>
    <t>罗巧玲</t>
  </si>
  <si>
    <t>李作文</t>
  </si>
  <si>
    <t>姜年凤</t>
  </si>
  <si>
    <t>李坪</t>
  </si>
  <si>
    <t>李彬莹</t>
  </si>
  <si>
    <t>王忠义</t>
  </si>
  <si>
    <t>李兵连</t>
  </si>
  <si>
    <t>杜少芝</t>
  </si>
  <si>
    <t>宋达新</t>
  </si>
  <si>
    <t>宋贤祯</t>
  </si>
  <si>
    <t>苏建连</t>
  </si>
  <si>
    <t>罗志贵</t>
  </si>
  <si>
    <t>张开芳</t>
  </si>
  <si>
    <t>党松林</t>
  </si>
  <si>
    <t>关忠成</t>
  </si>
  <si>
    <t>杏坪社区五组</t>
  </si>
  <si>
    <t>王思娥</t>
  </si>
  <si>
    <t>霍国顺</t>
  </si>
  <si>
    <t>姜年玲</t>
  </si>
  <si>
    <t>霍礼彬</t>
  </si>
  <si>
    <t>霍鑫雨</t>
  </si>
  <si>
    <t>霍国娥</t>
  </si>
  <si>
    <t>霍开祥</t>
  </si>
  <si>
    <t>程先华</t>
  </si>
  <si>
    <t>王承功</t>
  </si>
  <si>
    <t>杏坪社区一组</t>
  </si>
  <si>
    <t>孙希芝</t>
  </si>
  <si>
    <t>姜万成</t>
  </si>
  <si>
    <t>谢生文</t>
  </si>
  <si>
    <t>谢荣洲</t>
  </si>
  <si>
    <t>谢小雅</t>
  </si>
  <si>
    <t>曹大明</t>
  </si>
  <si>
    <t>曹书义</t>
  </si>
  <si>
    <t>杏坪社区六组</t>
  </si>
  <si>
    <t>肖开芳</t>
  </si>
  <si>
    <t>胡光志</t>
  </si>
  <si>
    <t>余秉梅</t>
  </si>
  <si>
    <t>杏坪社区二组</t>
  </si>
  <si>
    <t>舒世成</t>
  </si>
  <si>
    <t>马贵秀</t>
  </si>
  <si>
    <t>党毅章</t>
  </si>
  <si>
    <t>汪华军</t>
  </si>
  <si>
    <t>周春喜</t>
  </si>
  <si>
    <t>陈家连</t>
  </si>
  <si>
    <t>汪从杨</t>
  </si>
  <si>
    <t>汪雨桐</t>
  </si>
  <si>
    <t>党文艺</t>
  </si>
  <si>
    <t>蔡宗琴</t>
  </si>
  <si>
    <t>党晨</t>
  </si>
  <si>
    <t>汪光勇</t>
  </si>
  <si>
    <t>宋登芝</t>
  </si>
  <si>
    <t>刘柱莲</t>
  </si>
  <si>
    <t>杜少印</t>
  </si>
  <si>
    <t>杏坪社区二片区</t>
  </si>
  <si>
    <t>倪书香</t>
  </si>
  <si>
    <t>黄英忠</t>
  </si>
  <si>
    <t>杏坪社区六片区</t>
  </si>
  <si>
    <t>侯开明</t>
  </si>
  <si>
    <t>王武军</t>
  </si>
  <si>
    <t>邓家荣</t>
  </si>
  <si>
    <t>王慧茹</t>
  </si>
  <si>
    <t>王钱鸿</t>
  </si>
  <si>
    <t>田期银</t>
  </si>
  <si>
    <t>金口村四组</t>
  </si>
  <si>
    <t>党文典</t>
  </si>
  <si>
    <t>刘曾兰</t>
  </si>
  <si>
    <t>党译</t>
  </si>
  <si>
    <t>党元</t>
  </si>
  <si>
    <t>金口村五组</t>
  </si>
  <si>
    <t>夏勤芳</t>
  </si>
  <si>
    <t>李焕</t>
  </si>
  <si>
    <t>李青</t>
  </si>
  <si>
    <t>李华</t>
  </si>
  <si>
    <t>李梦圆</t>
  </si>
  <si>
    <t>黄聪</t>
  </si>
  <si>
    <t>黄治祯</t>
  </si>
  <si>
    <t>徐啟莲</t>
  </si>
  <si>
    <t>李延桥</t>
  </si>
  <si>
    <t>李聪</t>
  </si>
  <si>
    <t>李佳</t>
  </si>
  <si>
    <t>霍昌斌</t>
  </si>
  <si>
    <t>郭绪莲</t>
  </si>
  <si>
    <t>霍开东</t>
  </si>
  <si>
    <t>霍开望</t>
  </si>
  <si>
    <t>郭伦发</t>
  </si>
  <si>
    <t>霍昌高</t>
  </si>
  <si>
    <t>金口村一组</t>
  </si>
  <si>
    <t>刘家玉</t>
  </si>
  <si>
    <t>赖凤英</t>
  </si>
  <si>
    <t>李丰财</t>
  </si>
  <si>
    <t>严坪村一组</t>
  </si>
  <si>
    <t>黄锦财</t>
  </si>
  <si>
    <t>严坪村三组</t>
  </si>
  <si>
    <t>秦照银</t>
  </si>
  <si>
    <t>黄欢</t>
  </si>
  <si>
    <t>陈传宝</t>
  </si>
  <si>
    <t>汪国文</t>
  </si>
  <si>
    <t>严坪村四组</t>
  </si>
  <si>
    <t>张治青</t>
  </si>
  <si>
    <t>汪小兰</t>
  </si>
  <si>
    <t>张英</t>
  </si>
  <si>
    <t>张礼言</t>
  </si>
  <si>
    <t>郭绪胜</t>
  </si>
  <si>
    <t>严坪村五组</t>
  </si>
  <si>
    <t>郭广荣</t>
  </si>
  <si>
    <t>刘翠富</t>
  </si>
  <si>
    <t>鲁家芝</t>
  </si>
  <si>
    <t>郭绪宗</t>
  </si>
  <si>
    <t>刘家兰</t>
  </si>
  <si>
    <t>郭静</t>
  </si>
  <si>
    <t>郭绪周</t>
  </si>
  <si>
    <t>裴正兰</t>
  </si>
  <si>
    <t>郭燕</t>
  </si>
  <si>
    <t>郭本从</t>
  </si>
  <si>
    <t>杜云桂</t>
  </si>
  <si>
    <t>郭绪年</t>
  </si>
  <si>
    <t>郭桂英</t>
  </si>
  <si>
    <t>郭婷婷</t>
  </si>
  <si>
    <t>吴长凤</t>
  </si>
  <si>
    <t>郭绪炎</t>
  </si>
  <si>
    <t>高志学</t>
  </si>
  <si>
    <t>腰庄村三组</t>
  </si>
  <si>
    <t>赖盛莲</t>
  </si>
  <si>
    <t>朱仁连</t>
  </si>
  <si>
    <t>张显民</t>
  </si>
  <si>
    <t>李丕水</t>
  </si>
  <si>
    <t>李红梅</t>
  </si>
  <si>
    <t>李丕田</t>
  </si>
  <si>
    <t>兄弟</t>
  </si>
  <si>
    <t>腰庄村四组</t>
  </si>
  <si>
    <t>赵西海</t>
  </si>
  <si>
    <t>赵根强</t>
  </si>
  <si>
    <t>付泽春</t>
  </si>
  <si>
    <t>赵晓翠</t>
  </si>
  <si>
    <t>陈世俭</t>
  </si>
  <si>
    <t>腰庄村五组</t>
  </si>
  <si>
    <t>范培娥</t>
  </si>
  <si>
    <t>范易阳</t>
  </si>
  <si>
    <t>范宽友</t>
  </si>
  <si>
    <t>吴昌贵</t>
  </si>
  <si>
    <t>陈立桥</t>
  </si>
  <si>
    <t>张祖荣</t>
  </si>
  <si>
    <t>霍应梅</t>
  </si>
  <si>
    <t>刘尊涛</t>
  </si>
  <si>
    <t>孙希芳</t>
  </si>
  <si>
    <t>王绍宁</t>
  </si>
  <si>
    <t>王槐志</t>
  </si>
  <si>
    <t>黄家莲</t>
  </si>
  <si>
    <t>王绍稳</t>
  </si>
  <si>
    <t>腰庄村一组</t>
  </si>
  <si>
    <t>王娅</t>
  </si>
  <si>
    <t>肖青富</t>
  </si>
  <si>
    <t>张龙秀</t>
  </si>
  <si>
    <t>冯思朝</t>
  </si>
  <si>
    <t>油房村二组</t>
  </si>
  <si>
    <t>冯小灵</t>
  </si>
  <si>
    <t>齐学凤</t>
  </si>
  <si>
    <t>吴千良</t>
  </si>
  <si>
    <t>吴迁梅</t>
  </si>
  <si>
    <t>陈楠</t>
  </si>
  <si>
    <t>陈龙</t>
  </si>
  <si>
    <t>徐庭华</t>
  </si>
  <si>
    <t>油房村六组</t>
  </si>
  <si>
    <t>徐政坤</t>
  </si>
  <si>
    <t>程世根</t>
  </si>
  <si>
    <t>赵为秀</t>
  </si>
  <si>
    <t>方新喜</t>
  </si>
  <si>
    <t>程世有</t>
  </si>
  <si>
    <t>金忠梅</t>
  </si>
  <si>
    <t>邓型旺</t>
  </si>
  <si>
    <t>梁顺虎</t>
  </si>
  <si>
    <t>邓远青</t>
  </si>
  <si>
    <t>程璞凤</t>
  </si>
  <si>
    <t>油房村三组</t>
  </si>
  <si>
    <t>张登明</t>
  </si>
  <si>
    <t>张席杰</t>
  </si>
  <si>
    <t>安娇一</t>
  </si>
  <si>
    <t>张席浩</t>
  </si>
  <si>
    <t>赵在莲</t>
  </si>
  <si>
    <t>邓有根</t>
  </si>
  <si>
    <t>王明英</t>
  </si>
  <si>
    <t>邓家和</t>
  </si>
  <si>
    <t>金忠本</t>
  </si>
  <si>
    <t>油房村四组</t>
  </si>
  <si>
    <t>辛祖连</t>
  </si>
  <si>
    <t>金良富</t>
  </si>
  <si>
    <t>金明汉</t>
  </si>
  <si>
    <t>陈新良</t>
  </si>
  <si>
    <t>陈刚</t>
  </si>
  <si>
    <t>宋玉环</t>
  </si>
  <si>
    <t>金紫婵</t>
  </si>
  <si>
    <t>胡庆林</t>
  </si>
  <si>
    <t>胡吉宝</t>
  </si>
  <si>
    <t>贾燕</t>
  </si>
  <si>
    <t>李世林</t>
  </si>
  <si>
    <t>李书铭</t>
  </si>
  <si>
    <t>赵章梅</t>
  </si>
  <si>
    <t>油房村五组</t>
  </si>
  <si>
    <t>柯贤涛</t>
  </si>
  <si>
    <t>柯贤楠</t>
  </si>
  <si>
    <t>柯贤玲</t>
  </si>
  <si>
    <t>陈新安</t>
  </si>
  <si>
    <t>林雪梅</t>
  </si>
  <si>
    <t>陈燕</t>
  </si>
  <si>
    <t>廖传喜</t>
  </si>
  <si>
    <t>油房村一组</t>
  </si>
  <si>
    <t>梁顺莲</t>
  </si>
  <si>
    <t>廖世广</t>
  </si>
  <si>
    <t>陈凤英</t>
  </si>
  <si>
    <t>张龙春</t>
  </si>
  <si>
    <t>张祖玉</t>
  </si>
  <si>
    <t>王长安</t>
  </si>
  <si>
    <t>王永江</t>
  </si>
  <si>
    <t>陈新连</t>
  </si>
  <si>
    <t>杨斌秀</t>
  </si>
  <si>
    <t>张祖银</t>
  </si>
  <si>
    <t>方春连</t>
  </si>
  <si>
    <t>廖世根</t>
  </si>
  <si>
    <t>廖佳怡</t>
  </si>
  <si>
    <t>陈正武</t>
  </si>
  <si>
    <t>张希青</t>
  </si>
  <si>
    <t>王桂连</t>
  </si>
  <si>
    <t>张有均</t>
  </si>
  <si>
    <t>陈家常</t>
  </si>
  <si>
    <t>云蒙村二组</t>
  </si>
  <si>
    <t>马怀金</t>
  </si>
  <si>
    <t>汤有印</t>
  </si>
  <si>
    <t>汤景东</t>
  </si>
  <si>
    <t>汤长宁</t>
  </si>
  <si>
    <t>杨兴明</t>
  </si>
  <si>
    <t>张远芝</t>
  </si>
  <si>
    <t>贾帮满</t>
  </si>
  <si>
    <t>高华炎</t>
  </si>
  <si>
    <t>云蒙村三组</t>
  </si>
  <si>
    <t>陈家尧</t>
  </si>
  <si>
    <t>云蒙村四组</t>
  </si>
  <si>
    <t>付绪明</t>
  </si>
  <si>
    <t>熊绪连</t>
  </si>
  <si>
    <t>付吉翠</t>
  </si>
  <si>
    <t>付先意</t>
  </si>
  <si>
    <t>陈家娥</t>
  </si>
  <si>
    <t>陈桂兰</t>
  </si>
  <si>
    <t>付红菊</t>
  </si>
  <si>
    <t>王照典</t>
  </si>
  <si>
    <t>云蒙村五组</t>
  </si>
  <si>
    <t xml:space="preserve"> 郝凤兰</t>
  </si>
  <si>
    <t>伍齐学</t>
  </si>
  <si>
    <t>康义凤</t>
  </si>
  <si>
    <t>何福民</t>
  </si>
  <si>
    <t>曹诗安</t>
  </si>
  <si>
    <t>曹书荣</t>
  </si>
  <si>
    <t>李颜寿</t>
  </si>
  <si>
    <t>云蒙村一组</t>
  </si>
  <si>
    <t>姜信梅</t>
  </si>
  <si>
    <t>李腾峰</t>
  </si>
  <si>
    <t>李成连</t>
  </si>
  <si>
    <t>赵祥成</t>
  </si>
  <si>
    <t>刘来群</t>
  </si>
  <si>
    <t>赵尹华</t>
  </si>
  <si>
    <t>曹诗富</t>
  </si>
  <si>
    <t>霍昌兰</t>
  </si>
  <si>
    <t>付绪银</t>
  </si>
  <si>
    <t>李颜成</t>
  </si>
  <si>
    <t>朱采花</t>
  </si>
  <si>
    <t>李丹</t>
  </si>
  <si>
    <t>李磊</t>
  </si>
  <si>
    <t>李颜春</t>
  </si>
  <si>
    <t>付绍运</t>
  </si>
  <si>
    <t>王曾贤</t>
  </si>
  <si>
    <t>中山村二组</t>
  </si>
  <si>
    <t>苏厚久</t>
  </si>
  <si>
    <t>苏小霞</t>
  </si>
  <si>
    <t>王章平</t>
  </si>
  <si>
    <t>徐宗巧</t>
  </si>
  <si>
    <t>侯书宁</t>
  </si>
  <si>
    <t>中山村三组</t>
  </si>
  <si>
    <t>谢同贵</t>
  </si>
  <si>
    <t>刘光连</t>
  </si>
  <si>
    <t>谢忠炎</t>
  </si>
  <si>
    <t>郭绪文</t>
  </si>
  <si>
    <t>中山村四组</t>
  </si>
  <si>
    <t>魏长宝</t>
  </si>
  <si>
    <t>魏延祥</t>
  </si>
  <si>
    <t>鲁庆斌</t>
  </si>
  <si>
    <t>陈家和</t>
  </si>
  <si>
    <t>罗来富</t>
  </si>
  <si>
    <t>刘增秀</t>
  </si>
  <si>
    <t>罗贤维</t>
  </si>
  <si>
    <t>李延兵</t>
  </si>
  <si>
    <t>李新宝</t>
  </si>
  <si>
    <t>罗来贤</t>
  </si>
  <si>
    <t>杜万槐</t>
  </si>
  <si>
    <t>中山村五组</t>
  </si>
  <si>
    <t>杜绍金</t>
  </si>
  <si>
    <t>匡吉海</t>
  </si>
  <si>
    <t>李先兰</t>
  </si>
  <si>
    <t>中山村一组</t>
  </si>
  <si>
    <t>阮家彬</t>
  </si>
  <si>
    <t>奶孙</t>
  </si>
  <si>
    <t>阮仕江</t>
  </si>
  <si>
    <t>陈顺银</t>
  </si>
  <si>
    <t>阮梓轩</t>
  </si>
  <si>
    <t>陈家程</t>
  </si>
  <si>
    <t>李延德</t>
  </si>
  <si>
    <t>刘家焕</t>
  </si>
  <si>
    <t>阮仕政</t>
  </si>
  <si>
    <t>齐学善</t>
  </si>
  <si>
    <t>曹盛和</t>
  </si>
  <si>
    <t>杜绍魁</t>
  </si>
  <si>
    <t>杜万翠</t>
  </si>
  <si>
    <t>毛宁</t>
  </si>
  <si>
    <t>毛婷婷</t>
  </si>
  <si>
    <t>王配会</t>
  </si>
  <si>
    <t>田忠友</t>
  </si>
  <si>
    <t>王曾啟</t>
  </si>
  <si>
    <t>王曾堂</t>
  </si>
  <si>
    <t>舒宗凤</t>
  </si>
  <si>
    <t>孔凡茂</t>
  </si>
  <si>
    <t>孔玉兰</t>
  </si>
  <si>
    <t>王功芹</t>
  </si>
  <si>
    <t>王配良</t>
  </si>
  <si>
    <t>刘显生</t>
  </si>
  <si>
    <t>王存芳</t>
  </si>
  <si>
    <t>刘鹏臻</t>
  </si>
  <si>
    <t>王曾安</t>
  </si>
  <si>
    <t>李文兰</t>
  </si>
  <si>
    <t>孔凡生</t>
  </si>
  <si>
    <t>王功贤</t>
  </si>
  <si>
    <t>孔均均</t>
  </si>
  <si>
    <t>孔令浩</t>
  </si>
  <si>
    <t>孔令娜</t>
  </si>
  <si>
    <t>李延龙</t>
  </si>
  <si>
    <t>李延山</t>
  </si>
  <si>
    <t>王佩莲</t>
  </si>
  <si>
    <t>魏长华</t>
  </si>
  <si>
    <t>魏铭轩</t>
  </si>
  <si>
    <t>魏春妮</t>
  </si>
  <si>
    <t>魏延坤</t>
  </si>
  <si>
    <t>付光英</t>
  </si>
  <si>
    <t>高华凤</t>
  </si>
  <si>
    <t>双喜村二组</t>
  </si>
  <si>
    <t>高华山</t>
  </si>
  <si>
    <t>王能银</t>
  </si>
  <si>
    <t>双喜村三组</t>
  </si>
  <si>
    <t>毛义兰</t>
  </si>
  <si>
    <t>匡吉连</t>
  </si>
  <si>
    <t>王能水</t>
  </si>
  <si>
    <t>赵荣兰</t>
  </si>
  <si>
    <t>双喜村五组</t>
  </si>
  <si>
    <t>陈家水</t>
  </si>
  <si>
    <t>双喜村一组</t>
  </si>
  <si>
    <t>陈家龙</t>
  </si>
  <si>
    <t>王兴根</t>
  </si>
  <si>
    <t>王慈明</t>
  </si>
  <si>
    <t>邓正芳</t>
  </si>
  <si>
    <t>王鹏</t>
  </si>
  <si>
    <t>王照席</t>
  </si>
  <si>
    <t>蔡茂兰</t>
  </si>
  <si>
    <t>陈祥明</t>
  </si>
  <si>
    <t>郝乾君</t>
  </si>
  <si>
    <t>杨善兰</t>
  </si>
  <si>
    <t>孔祥发</t>
  </si>
  <si>
    <t>刘达青</t>
  </si>
  <si>
    <t>孔令杰</t>
  </si>
  <si>
    <t>孔德阳</t>
  </si>
  <si>
    <t>孔德淇</t>
  </si>
  <si>
    <t>吴梓珍</t>
  </si>
  <si>
    <t>钟梦洁</t>
  </si>
  <si>
    <t>吴垚</t>
  </si>
  <si>
    <t>王有青</t>
  </si>
  <si>
    <t>王功耀</t>
  </si>
  <si>
    <t>高华停</t>
  </si>
  <si>
    <t>倪礼娥</t>
  </si>
  <si>
    <t>陈家宽</t>
  </si>
  <si>
    <t>刘明秀</t>
  </si>
  <si>
    <t xml:space="preserve"> </t>
  </si>
  <si>
    <t>王照生</t>
  </si>
  <si>
    <t>王鑫</t>
  </si>
  <si>
    <t>合计：340户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</si>
</sst>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</numFmts>
  <fonts count="42">
    <font>
      <sz val="12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1"/>
      <color indexed="52"/>
      <name val="Tahoma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62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2" borderId="15" applyNumberFormat="0" applyAlignment="0" applyProtection="0">
      <alignment vertical="center"/>
    </xf>
    <xf numFmtId="0" fontId="0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7" borderId="1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38" borderId="21" applyNumberFormat="0" applyFont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8" borderId="13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0" fillId="0" borderId="0">
      <alignment vertical="center"/>
    </xf>
    <xf numFmtId="0" fontId="10" fillId="7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30" fillId="17" borderId="22" applyNumberFormat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4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9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52" borderId="26" applyNumberFormat="0" applyFont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7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141" applyFont="1" applyFill="1" applyBorder="1" applyAlignment="1">
      <alignment horizontal="center" vertical="center"/>
    </xf>
    <xf numFmtId="0" fontId="1" fillId="0" borderId="1" xfId="14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141" applyFont="1" applyFill="1" applyBorder="1" applyAlignment="1">
      <alignment horizontal="center" vertical="center"/>
    </xf>
    <xf numFmtId="0" fontId="1" fillId="0" borderId="4" xfId="14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4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141" applyFont="1" applyFill="1" applyBorder="1" applyAlignment="1">
      <alignment horizontal="center" vertical="center" wrapText="1"/>
    </xf>
    <xf numFmtId="0" fontId="1" fillId="0" borderId="4" xfId="141" applyNumberFormat="1" applyFont="1" applyFill="1" applyBorder="1" applyAlignment="1">
      <alignment horizontal="center" vertical="center"/>
    </xf>
    <xf numFmtId="0" fontId="1" fillId="0" borderId="4" xfId="14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92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9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141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1" xfId="141" applyNumberFormat="1" applyFont="1" applyFill="1" applyBorder="1" applyAlignment="1">
      <alignment horizontal="center" vertical="center"/>
    </xf>
    <xf numFmtId="49" fontId="1" fillId="0" borderId="1" xfId="141" applyNumberFormat="1" applyFont="1" applyFill="1" applyBorder="1" applyAlignment="1">
      <alignment horizontal="center" vertical="center" wrapText="1"/>
    </xf>
    <xf numFmtId="0" fontId="1" fillId="0" borderId="1" xfId="94" applyFont="1" applyFill="1" applyBorder="1" applyAlignment="1">
      <alignment horizontal="center" vertical="center"/>
    </xf>
    <xf numFmtId="49" fontId="1" fillId="0" borderId="1" xfId="94" applyNumberFormat="1" applyFont="1" applyFill="1" applyBorder="1" applyAlignment="1">
      <alignment horizontal="center" vertical="center"/>
    </xf>
    <xf numFmtId="176" fontId="1" fillId="0" borderId="1" xfId="14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9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141" applyFont="1" applyFill="1" applyBorder="1" applyAlignment="1">
      <alignment horizontal="center" vertical="center"/>
    </xf>
    <xf numFmtId="0" fontId="1" fillId="0" borderId="9" xfId="14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141" applyNumberFormat="1" applyFont="1" applyFill="1" applyBorder="1" applyAlignment="1">
      <alignment horizontal="center" vertical="center"/>
    </xf>
    <xf numFmtId="0" fontId="1" fillId="0" borderId="9" xfId="141" applyFont="1" applyFill="1" applyBorder="1" applyAlignment="1">
      <alignment horizontal="center" vertical="center" wrapText="1"/>
    </xf>
    <xf numFmtId="0" fontId="1" fillId="0" borderId="1" xfId="177" applyFont="1" applyFill="1" applyBorder="1" applyAlignment="1">
      <alignment horizontal="center" vertical="center"/>
    </xf>
  </cellXfs>
  <cellStyles count="190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常规 12 2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13 5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常规 3 2 6" xfId="41"/>
    <cellStyle name="适中" xfId="42" builtinId="28"/>
    <cellStyle name="20% - 强调文字颜色 5" xfId="43" builtinId="46"/>
    <cellStyle name="强调文字颜色 1" xfId="44" builtinId="29"/>
    <cellStyle name="常规 14 5" xfId="45"/>
    <cellStyle name="40% - 强调文字颜色 5 2" xfId="46"/>
    <cellStyle name="20% - 强调文字颜色 1" xfId="47" builtinId="30"/>
    <cellStyle name="40% - 强调文字颜色 1" xfId="48" builtinId="31"/>
    <cellStyle name="常规_农村花名册_2" xfId="49"/>
    <cellStyle name="60% - 强调文字颜色 4 2" xfId="50"/>
    <cellStyle name="输出 2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40% - 强调文字颜色 6 2" xfId="64"/>
    <cellStyle name="60% - 强调文字颜色 6" xfId="65" builtinId="52"/>
    <cellStyle name="20% - 强调文字颜色 2 2" xfId="66"/>
    <cellStyle name="常规 3 2 5" xfId="67"/>
    <cellStyle name="20% - 强调文字颜色 3 2" xfId="68"/>
    <cellStyle name="常规 3" xfId="69"/>
    <cellStyle name="20% - 强调文字颜色 4 2" xfId="70"/>
    <cellStyle name="20% - 强调文字颜色 5 2" xfId="71"/>
    <cellStyle name="20% - 强调文字颜色 6 2" xfId="72"/>
    <cellStyle name="常规 12 5" xfId="73"/>
    <cellStyle name="40% - 强调文字颜色 3 2" xfId="74"/>
    <cellStyle name="常规 3 2 7" xfId="75"/>
    <cellStyle name="60% - 强调文字颜色 1 2" xfId="76"/>
    <cellStyle name="常规 5" xfId="77"/>
    <cellStyle name="60% - 强调文字颜色 2 2" xfId="78"/>
    <cellStyle name="60% - 强调文字颜色 3 2" xfId="79"/>
    <cellStyle name="常规 3_复件 杏坪镇2季度农村低保" xfId="80"/>
    <cellStyle name="60% - 强调文字颜色 5 2" xfId="81"/>
    <cellStyle name="60% - 强调文字颜色 6 2" xfId="82"/>
    <cellStyle name="常规 2 2 6" xfId="83"/>
    <cellStyle name="标题 1 2" xfId="84"/>
    <cellStyle name="标题 2 2" xfId="85"/>
    <cellStyle name="标题 3 2" xfId="86"/>
    <cellStyle name="常规 2 5 6" xfId="87"/>
    <cellStyle name="标题 4 2" xfId="88"/>
    <cellStyle name="标题 5" xfId="89"/>
    <cellStyle name="差 2" xfId="90"/>
    <cellStyle name="常规 10" xfId="91"/>
    <cellStyle name="常规 11" xfId="92"/>
    <cellStyle name="常规 110" xfId="93"/>
    <cellStyle name="常规 12" xfId="94"/>
    <cellStyle name="常规 12 10" xfId="95"/>
    <cellStyle name="常规 12 11" xfId="96"/>
    <cellStyle name="常规 12 12" xfId="97"/>
    <cellStyle name="常规 12 2" xfId="98"/>
    <cellStyle name="常规 12 2_复件 杏坪镇2季度农村低保" xfId="99"/>
    <cellStyle name="常规 12 3" xfId="100"/>
    <cellStyle name="常规 12 4" xfId="101"/>
    <cellStyle name="常规 12 6" xfId="102"/>
    <cellStyle name="常规 12 7" xfId="103"/>
    <cellStyle name="常规 12 8" xfId="104"/>
    <cellStyle name="常规 12 9" xfId="105"/>
    <cellStyle name="常规 13" xfId="106"/>
    <cellStyle name="常规 13 10" xfId="107"/>
    <cellStyle name="常规 3 2 10" xfId="108"/>
    <cellStyle name="常规 13 11" xfId="109"/>
    <cellStyle name="常规 3 2 11" xfId="110"/>
    <cellStyle name="常规 13 12" xfId="111"/>
    <cellStyle name="常规 13 2" xfId="112"/>
    <cellStyle name="常规 2 2 8" xfId="113"/>
    <cellStyle name="常规 13 2 2" xfId="114"/>
    <cellStyle name="常规 13 2_复件 杏坪镇2季度农村低保" xfId="115"/>
    <cellStyle name="常规 13 3" xfId="116"/>
    <cellStyle name="常规 13 4" xfId="117"/>
    <cellStyle name="常规 13 6" xfId="118"/>
    <cellStyle name="常规 13 7" xfId="119"/>
    <cellStyle name="常规 13 8" xfId="120"/>
    <cellStyle name="常规 13 9" xfId="121"/>
    <cellStyle name="常规 14" xfId="122"/>
    <cellStyle name="常规 14 10" xfId="123"/>
    <cellStyle name="常规 14 11" xfId="124"/>
    <cellStyle name="常规 14 12" xfId="125"/>
    <cellStyle name="常规 14 2" xfId="126"/>
    <cellStyle name="常规 3 2 8" xfId="127"/>
    <cellStyle name="常规 14 2 2" xfId="128"/>
    <cellStyle name="常规 14 2_复件 杏坪镇2季度农村低保" xfId="129"/>
    <cellStyle name="常规 14 3" xfId="130"/>
    <cellStyle name="常规 14 4" xfId="131"/>
    <cellStyle name="常规 14 6" xfId="132"/>
    <cellStyle name="常规 14 7" xfId="133"/>
    <cellStyle name="常规 14 8" xfId="134"/>
    <cellStyle name="常规 14 9" xfId="135"/>
    <cellStyle name="常规 15" xfId="136"/>
    <cellStyle name="常规 16" xfId="137"/>
    <cellStyle name="常规 17" xfId="138"/>
    <cellStyle name="常规 18" xfId="139"/>
    <cellStyle name="常规 19" xfId="140"/>
    <cellStyle name="常规 2" xfId="141"/>
    <cellStyle name="常规 2 2" xfId="142"/>
    <cellStyle name="常规 2 2 10" xfId="143"/>
    <cellStyle name="常规 2 2 11" xfId="144"/>
    <cellStyle name="常规 2 2 12" xfId="145"/>
    <cellStyle name="常规 2 2 2" xfId="146"/>
    <cellStyle name="常规 2 2 2 2" xfId="147"/>
    <cellStyle name="常规 2 2 2_复件 杏坪镇2季度农村低保" xfId="148"/>
    <cellStyle name="常规 2 2 3" xfId="149"/>
    <cellStyle name="常规 2 2 5" xfId="150"/>
    <cellStyle name="常规 2 2 7" xfId="151"/>
    <cellStyle name="常规 2 2 9" xfId="152"/>
    <cellStyle name="常规 2 3" xfId="153"/>
    <cellStyle name="常规 2 4" xfId="154"/>
    <cellStyle name="强调文字颜色 4 2" xfId="155"/>
    <cellStyle name="常规 2 5" xfId="156"/>
    <cellStyle name="常规 2 5 10" xfId="157"/>
    <cellStyle name="常规 2 5 11" xfId="158"/>
    <cellStyle name="常规 2 5 2" xfId="159"/>
    <cellStyle name="常规 2 5 3" xfId="160"/>
    <cellStyle name="常规 2 5 4" xfId="161"/>
    <cellStyle name="常规 2 5 5" xfId="162"/>
    <cellStyle name="常规 2 5 7" xfId="163"/>
    <cellStyle name="检查单元格 2" xfId="164"/>
    <cellStyle name="常规 2 5 8" xfId="165"/>
    <cellStyle name="常规 2 5 9" xfId="166"/>
    <cellStyle name="输入 2" xfId="167"/>
    <cellStyle name="常规 2 8" xfId="168"/>
    <cellStyle name="常规 2 9" xfId="169"/>
    <cellStyle name="常规 3 2" xfId="170"/>
    <cellStyle name="常规 3 2 2" xfId="171"/>
    <cellStyle name="常规 3 2 3" xfId="172"/>
    <cellStyle name="常规 3 2 4" xfId="173"/>
    <cellStyle name="常规 3 2 9" xfId="174"/>
    <cellStyle name="常规 4" xfId="175"/>
    <cellStyle name="常规 7" xfId="176"/>
    <cellStyle name="常规 8" xfId="177"/>
    <cellStyle name="常规 9" xfId="178"/>
    <cellStyle name="好 2" xfId="179"/>
    <cellStyle name="汇总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5 2" xfId="187"/>
    <cellStyle name="强调文字颜色 6 2" xfId="188"/>
    <cellStyle name="注释 2" xfId="18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70C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10"/>
  <sheetViews>
    <sheetView tabSelected="1" zoomScale="120" zoomScaleNormal="120" workbookViewId="0">
      <selection activeCell="I5" sqref="A$1:N$1048576"/>
    </sheetView>
  </sheetViews>
  <sheetFormatPr defaultColWidth="9" defaultRowHeight="15.75" customHeight="1"/>
  <cols>
    <col min="1" max="1" width="3.9" style="5" customWidth="1"/>
    <col min="2" max="2" width="4.9" style="5" customWidth="1"/>
    <col min="3" max="3" width="6.4" style="5" customWidth="1"/>
    <col min="4" max="4" width="3.1" style="5" customWidth="1"/>
    <col min="5" max="5" width="6.2" style="5" customWidth="1"/>
    <col min="6" max="6" width="3.9" style="5" customWidth="1"/>
    <col min="7" max="7" width="12.6" style="5" customWidth="1"/>
    <col min="8" max="8" width="4.2" style="5" customWidth="1"/>
    <col min="9" max="9" width="5.7" style="5" customWidth="1"/>
    <col min="10" max="10" width="4.6" style="5" customWidth="1"/>
    <col min="11" max="12" width="6.7" style="5" customWidth="1"/>
    <col min="13" max="13" width="6" style="5" customWidth="1"/>
    <col min="14" max="14" width="7.6" style="5" customWidth="1"/>
    <col min="15" max="16384" width="9" style="5"/>
  </cols>
  <sheetData>
    <row r="1" ht="22.0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customHeight="1" spans="1:14">
      <c r="A3" s="8" t="s">
        <v>2</v>
      </c>
      <c r="B3" s="8" t="s">
        <v>3</v>
      </c>
      <c r="C3" s="8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8" t="s">
        <v>10</v>
      </c>
      <c r="K3" s="8"/>
      <c r="L3" s="8" t="s">
        <v>11</v>
      </c>
      <c r="M3" s="18" t="s">
        <v>12</v>
      </c>
      <c r="N3" s="18" t="s">
        <v>13</v>
      </c>
    </row>
    <row r="4" s="2" customFormat="1" ht="22.5" customHeight="1" spans="1:14">
      <c r="A4" s="8"/>
      <c r="B4" s="8"/>
      <c r="C4" s="8"/>
      <c r="D4" s="9"/>
      <c r="E4" s="9"/>
      <c r="F4" s="9"/>
      <c r="G4" s="9"/>
      <c r="H4" s="9"/>
      <c r="I4" s="9"/>
      <c r="J4" s="8" t="s">
        <v>14</v>
      </c>
      <c r="K4" s="8" t="s">
        <v>15</v>
      </c>
      <c r="L4" s="8"/>
      <c r="M4" s="19"/>
      <c r="N4" s="19"/>
    </row>
    <row r="5" s="1" customFormat="1" ht="12.6" customHeight="1" spans="1:14">
      <c r="A5" s="10">
        <f>IF(B5="户主",COUNTIF($B$5:B5,$B$5),"")</f>
        <v>1</v>
      </c>
      <c r="B5" s="8" t="s">
        <v>16</v>
      </c>
      <c r="C5" s="8" t="s">
        <v>17</v>
      </c>
      <c r="D5" s="8" t="s">
        <v>18</v>
      </c>
      <c r="E5" s="8" t="s">
        <v>16</v>
      </c>
      <c r="F5" s="8">
        <v>3</v>
      </c>
      <c r="G5" s="8" t="s">
        <v>19</v>
      </c>
      <c r="H5" s="8" t="s">
        <v>20</v>
      </c>
      <c r="I5" s="20">
        <f>289*F5</f>
        <v>867</v>
      </c>
      <c r="J5" s="8"/>
      <c r="K5" s="8"/>
      <c r="L5" s="8">
        <f>I5+K5</f>
        <v>867</v>
      </c>
      <c r="M5" s="8">
        <v>15</v>
      </c>
      <c r="N5" s="8">
        <f>L5*3+M5</f>
        <v>2616</v>
      </c>
    </row>
    <row r="6" s="1" customFormat="1" ht="12.6" customHeight="1" spans="1:14">
      <c r="A6" s="10" t="str">
        <f>IF(B6="户主",COUNTIF($B$5:B6,$B$5),"")</f>
        <v/>
      </c>
      <c r="B6" s="8" t="s">
        <v>21</v>
      </c>
      <c r="C6" s="8" t="s">
        <v>22</v>
      </c>
      <c r="D6" s="8" t="s">
        <v>23</v>
      </c>
      <c r="E6" s="8" t="s">
        <v>24</v>
      </c>
      <c r="F6" s="8"/>
      <c r="G6" s="8" t="s">
        <v>19</v>
      </c>
      <c r="H6" s="8" t="s">
        <v>20</v>
      </c>
      <c r="I6" s="8"/>
      <c r="J6" s="8"/>
      <c r="K6" s="8"/>
      <c r="L6" s="8"/>
      <c r="M6" s="8"/>
      <c r="N6" s="8"/>
    </row>
    <row r="7" s="1" customFormat="1" ht="12.6" customHeight="1" spans="1:14">
      <c r="A7" s="10" t="str">
        <f>IF(B7="户主",COUNTIF($B$5:B7,$B$5),"")</f>
        <v/>
      </c>
      <c r="B7" s="8" t="s">
        <v>21</v>
      </c>
      <c r="C7" s="8" t="s">
        <v>25</v>
      </c>
      <c r="D7" s="8" t="s">
        <v>23</v>
      </c>
      <c r="E7" s="8" t="s">
        <v>26</v>
      </c>
      <c r="F7" s="8"/>
      <c r="G7" s="8" t="s">
        <v>19</v>
      </c>
      <c r="H7" s="8" t="s">
        <v>20</v>
      </c>
      <c r="I7" s="8"/>
      <c r="J7" s="8"/>
      <c r="K7" s="8"/>
      <c r="L7" s="8"/>
      <c r="M7" s="8"/>
      <c r="N7" s="8"/>
    </row>
    <row r="8" s="1" customFormat="1" ht="12.6" customHeight="1" spans="1:14">
      <c r="A8" s="10">
        <f>IF(B8="户主",COUNTIF($B$5:B8,$B$5),"")</f>
        <v>2</v>
      </c>
      <c r="B8" s="8" t="s">
        <v>16</v>
      </c>
      <c r="C8" s="8" t="s">
        <v>27</v>
      </c>
      <c r="D8" s="8" t="s">
        <v>18</v>
      </c>
      <c r="E8" s="8" t="s">
        <v>16</v>
      </c>
      <c r="F8" s="8">
        <v>3</v>
      </c>
      <c r="G8" s="8" t="s">
        <v>19</v>
      </c>
      <c r="H8" s="8" t="s">
        <v>20</v>
      </c>
      <c r="I8" s="20">
        <f>289*F8</f>
        <v>867</v>
      </c>
      <c r="J8" s="8"/>
      <c r="K8" s="8"/>
      <c r="L8" s="8">
        <f>I8+K8+K9+K10</f>
        <v>925</v>
      </c>
      <c r="M8" s="8">
        <v>15</v>
      </c>
      <c r="N8" s="8">
        <f>L8*3+M8</f>
        <v>2790</v>
      </c>
    </row>
    <row r="9" s="1" customFormat="1" ht="12.6" customHeight="1" spans="1:14">
      <c r="A9" s="10" t="str">
        <f>IF(B9="户主",COUNTIF($B$5:B9,$B$5),"")</f>
        <v/>
      </c>
      <c r="B9" s="8" t="s">
        <v>21</v>
      </c>
      <c r="C9" s="8" t="s">
        <v>28</v>
      </c>
      <c r="D9" s="8" t="s">
        <v>23</v>
      </c>
      <c r="E9" s="8" t="s">
        <v>24</v>
      </c>
      <c r="F9" s="8"/>
      <c r="G9" s="8" t="s">
        <v>19</v>
      </c>
      <c r="H9" s="8" t="s">
        <v>20</v>
      </c>
      <c r="I9" s="8"/>
      <c r="J9" s="8"/>
      <c r="K9" s="8"/>
      <c r="L9" s="8"/>
      <c r="M9" s="8"/>
      <c r="N9" s="8"/>
    </row>
    <row r="10" s="1" customFormat="1" ht="12.6" customHeight="1" spans="1:14">
      <c r="A10" s="10" t="str">
        <f>IF(B10="户主",COUNTIF($B$5:B10,$B$5),"")</f>
        <v/>
      </c>
      <c r="B10" s="8" t="s">
        <v>21</v>
      </c>
      <c r="C10" s="8" t="s">
        <v>29</v>
      </c>
      <c r="D10" s="8" t="s">
        <v>18</v>
      </c>
      <c r="E10" s="8" t="s">
        <v>30</v>
      </c>
      <c r="F10" s="8"/>
      <c r="G10" s="8" t="s">
        <v>19</v>
      </c>
      <c r="H10" s="8" t="s">
        <v>20</v>
      </c>
      <c r="I10" s="8"/>
      <c r="J10" s="8">
        <v>2</v>
      </c>
      <c r="K10" s="8">
        <v>58</v>
      </c>
      <c r="L10" s="8"/>
      <c r="M10" s="8"/>
      <c r="N10" s="8"/>
    </row>
    <row r="11" s="1" customFormat="1" ht="12.6" customHeight="1" spans="1:14">
      <c r="A11" s="10">
        <f>IF(B11="户主",COUNTIF($B$5:B11,$B$5),"")</f>
        <v>3</v>
      </c>
      <c r="B11" s="8" t="s">
        <v>16</v>
      </c>
      <c r="C11" s="8" t="s">
        <v>31</v>
      </c>
      <c r="D11" s="8" t="s">
        <v>18</v>
      </c>
      <c r="E11" s="8" t="s">
        <v>16</v>
      </c>
      <c r="F11" s="8">
        <v>2</v>
      </c>
      <c r="G11" s="8" t="s">
        <v>32</v>
      </c>
      <c r="H11" s="8" t="s">
        <v>20</v>
      </c>
      <c r="I11" s="20">
        <f>289*F11</f>
        <v>578</v>
      </c>
      <c r="J11" s="8"/>
      <c r="K11" s="8"/>
      <c r="L11" s="8">
        <f>I11+K11</f>
        <v>578</v>
      </c>
      <c r="M11" s="8">
        <v>15</v>
      </c>
      <c r="N11" s="8">
        <f>L11*3+M11</f>
        <v>1749</v>
      </c>
    </row>
    <row r="12" s="1" customFormat="1" ht="12.6" customHeight="1" spans="1:14">
      <c r="A12" s="10" t="str">
        <f>IF(B12="户主",COUNTIF($B$5:B12,$B$5),"")</f>
        <v/>
      </c>
      <c r="B12" s="8" t="s">
        <v>21</v>
      </c>
      <c r="C12" s="8" t="s">
        <v>33</v>
      </c>
      <c r="D12" s="8" t="s">
        <v>23</v>
      </c>
      <c r="E12" s="8" t="s">
        <v>24</v>
      </c>
      <c r="F12" s="8"/>
      <c r="G12" s="8" t="s">
        <v>32</v>
      </c>
      <c r="H12" s="8" t="s">
        <v>20</v>
      </c>
      <c r="I12" s="8"/>
      <c r="J12" s="8"/>
      <c r="K12" s="8"/>
      <c r="L12" s="8"/>
      <c r="M12" s="8"/>
      <c r="N12" s="8"/>
    </row>
    <row r="13" s="1" customFormat="1" ht="12.6" customHeight="1" spans="1:14">
      <c r="A13" s="10">
        <f>IF(B13="户主",COUNTIF($B$5:B13,$B$5),"")</f>
        <v>4</v>
      </c>
      <c r="B13" s="8" t="s">
        <v>16</v>
      </c>
      <c r="C13" s="8" t="s">
        <v>34</v>
      </c>
      <c r="D13" s="8" t="s">
        <v>18</v>
      </c>
      <c r="E13" s="8" t="s">
        <v>16</v>
      </c>
      <c r="F13" s="8">
        <v>2</v>
      </c>
      <c r="G13" s="8" t="s">
        <v>32</v>
      </c>
      <c r="H13" s="8" t="s">
        <v>20</v>
      </c>
      <c r="I13" s="20">
        <f>289*F13</f>
        <v>578</v>
      </c>
      <c r="J13" s="8"/>
      <c r="K13" s="8"/>
      <c r="L13" s="8">
        <f>I13+K13+K14</f>
        <v>665</v>
      </c>
      <c r="M13" s="8">
        <v>15</v>
      </c>
      <c r="N13" s="8">
        <f>L13*3+M13</f>
        <v>2010</v>
      </c>
    </row>
    <row r="14" s="1" customFormat="1" ht="12.6" customHeight="1" spans="1:14">
      <c r="A14" s="10" t="str">
        <f>IF(B14="户主",COUNTIF($B$5:B14,$B$5),"")</f>
        <v/>
      </c>
      <c r="B14" s="8" t="s">
        <v>21</v>
      </c>
      <c r="C14" s="8" t="s">
        <v>35</v>
      </c>
      <c r="D14" s="8" t="s">
        <v>18</v>
      </c>
      <c r="E14" s="8" t="s">
        <v>30</v>
      </c>
      <c r="F14" s="8"/>
      <c r="G14" s="8" t="s">
        <v>32</v>
      </c>
      <c r="H14" s="8" t="s">
        <v>20</v>
      </c>
      <c r="I14" s="8"/>
      <c r="J14" s="8">
        <v>3</v>
      </c>
      <c r="K14" s="8">
        <v>87</v>
      </c>
      <c r="L14" s="8"/>
      <c r="M14" s="8"/>
      <c r="N14" s="8"/>
    </row>
    <row r="15" s="1" customFormat="1" ht="12.6" customHeight="1" spans="1:14">
      <c r="A15" s="10">
        <f>IF(B15="户主",COUNTIF($B$5:B15,$B$5),"")</f>
        <v>5</v>
      </c>
      <c r="B15" s="8" t="s">
        <v>16</v>
      </c>
      <c r="C15" s="8" t="s">
        <v>36</v>
      </c>
      <c r="D15" s="8" t="s">
        <v>18</v>
      </c>
      <c r="E15" s="8" t="s">
        <v>16</v>
      </c>
      <c r="F15" s="8">
        <v>3</v>
      </c>
      <c r="G15" s="8" t="s">
        <v>37</v>
      </c>
      <c r="H15" s="8" t="s">
        <v>38</v>
      </c>
      <c r="I15" s="20">
        <f>245*F15</f>
        <v>735</v>
      </c>
      <c r="J15" s="8"/>
      <c r="K15" s="8"/>
      <c r="L15" s="8">
        <f>I15+K15+K16+K17</f>
        <v>793</v>
      </c>
      <c r="M15" s="8">
        <v>15</v>
      </c>
      <c r="N15" s="8">
        <f>L15*3+M15</f>
        <v>2394</v>
      </c>
    </row>
    <row r="16" s="1" customFormat="1" ht="12.6" customHeight="1" spans="1:14">
      <c r="A16" s="10" t="str">
        <f>IF(B16="户主",COUNTIF($B$5:B16,$B$5),"")</f>
        <v/>
      </c>
      <c r="B16" s="8" t="s">
        <v>21</v>
      </c>
      <c r="C16" s="8" t="s">
        <v>39</v>
      </c>
      <c r="D16" s="8" t="s">
        <v>23</v>
      </c>
      <c r="E16" s="8" t="s">
        <v>24</v>
      </c>
      <c r="F16" s="8"/>
      <c r="G16" s="8" t="s">
        <v>37</v>
      </c>
      <c r="H16" s="8" t="s">
        <v>38</v>
      </c>
      <c r="I16" s="8"/>
      <c r="J16" s="8">
        <v>2</v>
      </c>
      <c r="K16" s="8">
        <v>58</v>
      </c>
      <c r="L16" s="8"/>
      <c r="M16" s="8"/>
      <c r="N16" s="8"/>
    </row>
    <row r="17" s="1" customFormat="1" ht="12.6" customHeight="1" spans="1:14">
      <c r="A17" s="10" t="str">
        <f>IF(B17="户主",COUNTIF($B$5:B17,$B$5),"")</f>
        <v/>
      </c>
      <c r="B17" s="8" t="s">
        <v>21</v>
      </c>
      <c r="C17" s="8" t="s">
        <v>40</v>
      </c>
      <c r="D17" s="8" t="s">
        <v>18</v>
      </c>
      <c r="E17" s="8" t="s">
        <v>30</v>
      </c>
      <c r="F17" s="8"/>
      <c r="G17" s="8" t="s">
        <v>37</v>
      </c>
      <c r="H17" s="8" t="s">
        <v>38</v>
      </c>
      <c r="I17" s="8"/>
      <c r="J17" s="8"/>
      <c r="K17" s="8"/>
      <c r="L17" s="8"/>
      <c r="M17" s="8"/>
      <c r="N17" s="8"/>
    </row>
    <row r="18" s="1" customFormat="1" ht="12.6" customHeight="1" spans="1:14">
      <c r="A18" s="10">
        <f>IF(B18="户主",COUNTIF($B$5:B18,$B$5),"")</f>
        <v>6</v>
      </c>
      <c r="B18" s="8" t="s">
        <v>16</v>
      </c>
      <c r="C18" s="8" t="s">
        <v>41</v>
      </c>
      <c r="D18" s="8" t="s">
        <v>23</v>
      </c>
      <c r="E18" s="8" t="s">
        <v>16</v>
      </c>
      <c r="F18" s="8">
        <v>4</v>
      </c>
      <c r="G18" s="8" t="s">
        <v>37</v>
      </c>
      <c r="H18" s="8" t="s">
        <v>42</v>
      </c>
      <c r="I18" s="20">
        <f>130*F18</f>
        <v>520</v>
      </c>
      <c r="J18" s="8"/>
      <c r="K18" s="8"/>
      <c r="L18" s="8">
        <f>I18+K18+K19+K20+K21</f>
        <v>607</v>
      </c>
      <c r="M18" s="8">
        <v>15</v>
      </c>
      <c r="N18" s="8">
        <f>L18*3+M18</f>
        <v>1836</v>
      </c>
    </row>
    <row r="19" s="1" customFormat="1" ht="12.6" customHeight="1" spans="1:14">
      <c r="A19" s="10" t="str">
        <f>IF(B19="户主",COUNTIF($B$5:B19,$B$5),"")</f>
        <v/>
      </c>
      <c r="B19" s="8" t="s">
        <v>21</v>
      </c>
      <c r="C19" s="8" t="s">
        <v>43</v>
      </c>
      <c r="D19" s="8" t="s">
        <v>18</v>
      </c>
      <c r="E19" s="8" t="s">
        <v>30</v>
      </c>
      <c r="F19" s="8"/>
      <c r="G19" s="8" t="s">
        <v>37</v>
      </c>
      <c r="H19" s="8" t="s">
        <v>42</v>
      </c>
      <c r="I19" s="8"/>
      <c r="J19" s="8"/>
      <c r="K19" s="8"/>
      <c r="L19" s="8"/>
      <c r="M19" s="8"/>
      <c r="N19" s="8"/>
    </row>
    <row r="20" s="1" customFormat="1" ht="12.6" customHeight="1" spans="1:14">
      <c r="A20" s="10" t="str">
        <f>IF(B20="户主",COUNTIF($B$5:B20,$B$5),"")</f>
        <v/>
      </c>
      <c r="B20" s="8" t="s">
        <v>21</v>
      </c>
      <c r="C20" s="8" t="s">
        <v>44</v>
      </c>
      <c r="D20" s="8" t="s">
        <v>23</v>
      </c>
      <c r="E20" s="8" t="s">
        <v>45</v>
      </c>
      <c r="F20" s="8"/>
      <c r="G20" s="8" t="s">
        <v>37</v>
      </c>
      <c r="H20" s="8" t="s">
        <v>42</v>
      </c>
      <c r="I20" s="8"/>
      <c r="J20" s="8"/>
      <c r="K20" s="8"/>
      <c r="L20" s="8"/>
      <c r="M20" s="8"/>
      <c r="N20" s="8"/>
    </row>
    <row r="21" s="1" customFormat="1" ht="12.6" customHeight="1" spans="1:14">
      <c r="A21" s="10" t="str">
        <f>IF(B21="户主",COUNTIF($B$5:B21,$B$5),"")</f>
        <v/>
      </c>
      <c r="B21" s="8" t="s">
        <v>21</v>
      </c>
      <c r="C21" s="8" t="s">
        <v>46</v>
      </c>
      <c r="D21" s="8" t="s">
        <v>18</v>
      </c>
      <c r="E21" s="8" t="s">
        <v>47</v>
      </c>
      <c r="F21" s="8"/>
      <c r="G21" s="8" t="s">
        <v>37</v>
      </c>
      <c r="H21" s="8" t="s">
        <v>42</v>
      </c>
      <c r="I21" s="8"/>
      <c r="J21" s="8">
        <v>3</v>
      </c>
      <c r="K21" s="8">
        <v>87</v>
      </c>
      <c r="L21" s="8"/>
      <c r="M21" s="8"/>
      <c r="N21" s="8"/>
    </row>
    <row r="22" s="1" customFormat="1" ht="12.6" customHeight="1" spans="1:14">
      <c r="A22" s="10">
        <f>IF(B22="户主",COUNTIF($B$5:B22,$B$5),"")</f>
        <v>7</v>
      </c>
      <c r="B22" s="8" t="s">
        <v>16</v>
      </c>
      <c r="C22" s="8" t="s">
        <v>48</v>
      </c>
      <c r="D22" s="8" t="s">
        <v>23</v>
      </c>
      <c r="E22" s="8" t="s">
        <v>16</v>
      </c>
      <c r="F22" s="8">
        <v>3</v>
      </c>
      <c r="G22" s="8" t="s">
        <v>37</v>
      </c>
      <c r="H22" s="8" t="s">
        <v>20</v>
      </c>
      <c r="I22" s="20">
        <f>289*F22</f>
        <v>867</v>
      </c>
      <c r="J22" s="8"/>
      <c r="K22" s="8"/>
      <c r="L22" s="8">
        <f>I22+K22+K23+K24</f>
        <v>954</v>
      </c>
      <c r="M22" s="8">
        <v>15</v>
      </c>
      <c r="N22" s="8">
        <f>L22*3+M22</f>
        <v>2877</v>
      </c>
    </row>
    <row r="23" s="1" customFormat="1" ht="12.6" customHeight="1" spans="1:14">
      <c r="A23" s="10" t="str">
        <f>IF(B23="户主",COUNTIF($B$5:B23,$B$5),"")</f>
        <v/>
      </c>
      <c r="B23" s="8" t="s">
        <v>21</v>
      </c>
      <c r="C23" s="8" t="s">
        <v>49</v>
      </c>
      <c r="D23" s="8" t="s">
        <v>18</v>
      </c>
      <c r="E23" s="8" t="s">
        <v>30</v>
      </c>
      <c r="F23" s="8"/>
      <c r="G23" s="8" t="s">
        <v>37</v>
      </c>
      <c r="H23" s="8" t="s">
        <v>20</v>
      </c>
      <c r="I23" s="8"/>
      <c r="J23" s="8">
        <v>3</v>
      </c>
      <c r="K23" s="8">
        <v>87</v>
      </c>
      <c r="L23" s="8"/>
      <c r="M23" s="8"/>
      <c r="N23" s="8"/>
    </row>
    <row r="24" s="1" customFormat="1" ht="12.6" customHeight="1" spans="1:14">
      <c r="A24" s="10" t="str">
        <f>IF(B24="户主",COUNTIF($B$5:B24,$B$5),"")</f>
        <v/>
      </c>
      <c r="B24" s="8" t="s">
        <v>21</v>
      </c>
      <c r="C24" s="8" t="s">
        <v>50</v>
      </c>
      <c r="D24" s="8" t="s">
        <v>23</v>
      </c>
      <c r="E24" s="8" t="s">
        <v>26</v>
      </c>
      <c r="F24" s="8"/>
      <c r="G24" s="8" t="s">
        <v>37</v>
      </c>
      <c r="H24" s="8" t="s">
        <v>20</v>
      </c>
      <c r="I24" s="8"/>
      <c r="J24" s="8"/>
      <c r="K24" s="8"/>
      <c r="L24" s="8"/>
      <c r="M24" s="8"/>
      <c r="N24" s="8"/>
    </row>
    <row r="25" s="1" customFormat="1" ht="12.6" customHeight="1" spans="1:14">
      <c r="A25" s="10">
        <f>IF(B25="户主",COUNTIF($B$5:B25,$B$5),"")</f>
        <v>8</v>
      </c>
      <c r="B25" s="8" t="s">
        <v>16</v>
      </c>
      <c r="C25" s="8" t="s">
        <v>51</v>
      </c>
      <c r="D25" s="8" t="s">
        <v>18</v>
      </c>
      <c r="E25" s="8" t="s">
        <v>16</v>
      </c>
      <c r="F25" s="8">
        <v>4</v>
      </c>
      <c r="G25" s="8" t="s">
        <v>37</v>
      </c>
      <c r="H25" s="8" t="s">
        <v>20</v>
      </c>
      <c r="I25" s="20">
        <f>289*F25</f>
        <v>1156</v>
      </c>
      <c r="J25" s="8"/>
      <c r="K25" s="8"/>
      <c r="L25" s="8">
        <f>I25+K25+K26+K27+K28</f>
        <v>1243</v>
      </c>
      <c r="M25" s="8">
        <v>15</v>
      </c>
      <c r="N25" s="8">
        <f>L25*3+M25</f>
        <v>3744</v>
      </c>
    </row>
    <row r="26" s="1" customFormat="1" ht="12.6" customHeight="1" spans="1:14">
      <c r="A26" s="10" t="str">
        <f>IF(B26="户主",COUNTIF($B$5:B26,$B$5),"")</f>
        <v/>
      </c>
      <c r="B26" s="8" t="s">
        <v>21</v>
      </c>
      <c r="C26" s="8" t="s">
        <v>52</v>
      </c>
      <c r="D26" s="8" t="s">
        <v>23</v>
      </c>
      <c r="E26" s="8" t="s">
        <v>24</v>
      </c>
      <c r="F26" s="8"/>
      <c r="G26" s="8" t="s">
        <v>37</v>
      </c>
      <c r="H26" s="8" t="s">
        <v>20</v>
      </c>
      <c r="I26" s="8"/>
      <c r="J26" s="8"/>
      <c r="K26" s="8"/>
      <c r="L26" s="8"/>
      <c r="M26" s="8"/>
      <c r="N26" s="8"/>
    </row>
    <row r="27" s="1" customFormat="1" ht="12.6" customHeight="1" spans="1:14">
      <c r="A27" s="10" t="str">
        <f>IF(B27="户主",COUNTIF($B$5:B27,$B$5),"")</f>
        <v/>
      </c>
      <c r="B27" s="8" t="s">
        <v>21</v>
      </c>
      <c r="C27" s="8" t="s">
        <v>53</v>
      </c>
      <c r="D27" s="8" t="s">
        <v>23</v>
      </c>
      <c r="E27" s="8" t="s">
        <v>26</v>
      </c>
      <c r="F27" s="8"/>
      <c r="G27" s="8" t="s">
        <v>37</v>
      </c>
      <c r="H27" s="8" t="s">
        <v>20</v>
      </c>
      <c r="I27" s="8"/>
      <c r="J27" s="8"/>
      <c r="K27" s="8"/>
      <c r="L27" s="8"/>
      <c r="M27" s="8"/>
      <c r="N27" s="8"/>
    </row>
    <row r="28" s="1" customFormat="1" ht="12.6" customHeight="1" spans="1:14">
      <c r="A28" s="10" t="str">
        <f>IF(B28="户主",COUNTIF($B$5:B28,$B$5),"")</f>
        <v/>
      </c>
      <c r="B28" s="8" t="s">
        <v>21</v>
      </c>
      <c r="C28" s="8" t="s">
        <v>54</v>
      </c>
      <c r="D28" s="8" t="s">
        <v>23</v>
      </c>
      <c r="E28" s="8" t="s">
        <v>26</v>
      </c>
      <c r="F28" s="8"/>
      <c r="G28" s="8" t="s">
        <v>37</v>
      </c>
      <c r="H28" s="8" t="s">
        <v>20</v>
      </c>
      <c r="I28" s="8"/>
      <c r="J28" s="8">
        <v>3</v>
      </c>
      <c r="K28" s="8">
        <v>87</v>
      </c>
      <c r="L28" s="8"/>
      <c r="M28" s="8"/>
      <c r="N28" s="8"/>
    </row>
    <row r="29" s="1" customFormat="1" ht="12.6" customHeight="1" spans="1:14">
      <c r="A29" s="10">
        <f>IF(B29="户主",COUNTIF($B$5:B29,$B$5),"")</f>
        <v>9</v>
      </c>
      <c r="B29" s="8" t="s">
        <v>16</v>
      </c>
      <c r="C29" s="8" t="s">
        <v>55</v>
      </c>
      <c r="D29" s="8" t="s">
        <v>18</v>
      </c>
      <c r="E29" s="8" t="s">
        <v>16</v>
      </c>
      <c r="F29" s="8">
        <v>2</v>
      </c>
      <c r="G29" s="8" t="s">
        <v>19</v>
      </c>
      <c r="H29" s="8" t="s">
        <v>20</v>
      </c>
      <c r="I29" s="20">
        <f>289*F29</f>
        <v>578</v>
      </c>
      <c r="J29" s="8">
        <v>2</v>
      </c>
      <c r="K29" s="8">
        <v>58</v>
      </c>
      <c r="L29" s="8">
        <f>I29+K29+K30</f>
        <v>636</v>
      </c>
      <c r="M29" s="8">
        <v>15</v>
      </c>
      <c r="N29" s="8">
        <f>L29*3+M29</f>
        <v>1923</v>
      </c>
    </row>
    <row r="30" s="1" customFormat="1" ht="12.6" customHeight="1" spans="1:14">
      <c r="A30" s="10" t="str">
        <f>IF(B30="户主",COUNTIF($B$5:B30,$B$5),"")</f>
        <v/>
      </c>
      <c r="B30" s="8" t="s">
        <v>21</v>
      </c>
      <c r="C30" s="8" t="s">
        <v>56</v>
      </c>
      <c r="D30" s="8" t="s">
        <v>23</v>
      </c>
      <c r="E30" s="8" t="s">
        <v>24</v>
      </c>
      <c r="F30" s="8"/>
      <c r="G30" s="8" t="s">
        <v>19</v>
      </c>
      <c r="H30" s="8" t="s">
        <v>20</v>
      </c>
      <c r="I30" s="8"/>
      <c r="J30" s="8"/>
      <c r="K30" s="8"/>
      <c r="L30" s="8"/>
      <c r="M30" s="8"/>
      <c r="N30" s="8"/>
    </row>
    <row r="31" s="1" customFormat="1" ht="12.6" customHeight="1" spans="1:14">
      <c r="A31" s="10">
        <f>IF(B31="户主",COUNTIF($B$5:B31,$B$5),"")</f>
        <v>10</v>
      </c>
      <c r="B31" s="8" t="s">
        <v>16</v>
      </c>
      <c r="C31" s="8" t="s">
        <v>57</v>
      </c>
      <c r="D31" s="8" t="s">
        <v>18</v>
      </c>
      <c r="E31" s="8" t="s">
        <v>16</v>
      </c>
      <c r="F31" s="8">
        <v>2</v>
      </c>
      <c r="G31" s="8" t="s">
        <v>19</v>
      </c>
      <c r="H31" s="8" t="s">
        <v>20</v>
      </c>
      <c r="I31" s="20">
        <f>289*F31</f>
        <v>578</v>
      </c>
      <c r="J31" s="8">
        <v>2</v>
      </c>
      <c r="K31" s="8">
        <v>58</v>
      </c>
      <c r="L31" s="8">
        <f>I31+K31+K32</f>
        <v>636</v>
      </c>
      <c r="M31" s="8">
        <v>15</v>
      </c>
      <c r="N31" s="8">
        <f>L31*3+M31</f>
        <v>1923</v>
      </c>
    </row>
    <row r="32" s="1" customFormat="1" ht="12.6" customHeight="1" spans="1:14">
      <c r="A32" s="10" t="str">
        <f>IF(B32="户主",COUNTIF($B$5:B32,$B$5),"")</f>
        <v/>
      </c>
      <c r="B32" s="8" t="s">
        <v>21</v>
      </c>
      <c r="C32" s="8" t="s">
        <v>58</v>
      </c>
      <c r="D32" s="8" t="s">
        <v>23</v>
      </c>
      <c r="E32" s="8" t="s">
        <v>24</v>
      </c>
      <c r="F32" s="8"/>
      <c r="G32" s="8" t="s">
        <v>19</v>
      </c>
      <c r="H32" s="8" t="s">
        <v>20</v>
      </c>
      <c r="I32" s="8"/>
      <c r="J32" s="8"/>
      <c r="K32" s="8"/>
      <c r="L32" s="8"/>
      <c r="M32" s="8"/>
      <c r="N32" s="8"/>
    </row>
    <row r="33" s="1" customFormat="1" ht="12.6" customHeight="1" spans="1:14">
      <c r="A33" s="10">
        <f>IF(B33="户主",COUNTIF($B$5:B33,$B$5),"")</f>
        <v>11</v>
      </c>
      <c r="B33" s="8" t="s">
        <v>16</v>
      </c>
      <c r="C33" s="8" t="s">
        <v>59</v>
      </c>
      <c r="D33" s="8" t="s">
        <v>23</v>
      </c>
      <c r="E33" s="8" t="s">
        <v>16</v>
      </c>
      <c r="F33" s="8">
        <v>1</v>
      </c>
      <c r="G33" s="8" t="s">
        <v>60</v>
      </c>
      <c r="H33" s="8" t="s">
        <v>20</v>
      </c>
      <c r="I33" s="20">
        <f>289*F33</f>
        <v>289</v>
      </c>
      <c r="J33" s="8">
        <v>2</v>
      </c>
      <c r="K33" s="8">
        <v>58</v>
      </c>
      <c r="L33" s="8">
        <f>I33+K33</f>
        <v>347</v>
      </c>
      <c r="M33" s="8">
        <v>15</v>
      </c>
      <c r="N33" s="8">
        <f>L33*3+M33</f>
        <v>1056</v>
      </c>
    </row>
    <row r="34" s="1" customFormat="1" ht="12.6" customHeight="1" spans="1:14">
      <c r="A34" s="10">
        <f>IF(B34="户主",COUNTIF($B$5:B34,$B$5),"")</f>
        <v>12</v>
      </c>
      <c r="B34" s="8" t="s">
        <v>16</v>
      </c>
      <c r="C34" s="8" t="s">
        <v>61</v>
      </c>
      <c r="D34" s="8" t="s">
        <v>18</v>
      </c>
      <c r="E34" s="8" t="s">
        <v>16</v>
      </c>
      <c r="F34" s="8">
        <v>3</v>
      </c>
      <c r="G34" s="8" t="s">
        <v>62</v>
      </c>
      <c r="H34" s="8" t="s">
        <v>20</v>
      </c>
      <c r="I34" s="20">
        <f>289*F34</f>
        <v>867</v>
      </c>
      <c r="J34" s="8"/>
      <c r="K34" s="8"/>
      <c r="L34" s="8">
        <f>I34+K34</f>
        <v>867</v>
      </c>
      <c r="M34" s="8">
        <v>15</v>
      </c>
      <c r="N34" s="8">
        <f>L34*3+M34</f>
        <v>2616</v>
      </c>
    </row>
    <row r="35" s="1" customFormat="1" ht="12.6" customHeight="1" spans="1:14">
      <c r="A35" s="10" t="str">
        <f>IF(B35="户主",COUNTIF($B$5:B35,$B$5),"")</f>
        <v/>
      </c>
      <c r="B35" s="8" t="s">
        <v>21</v>
      </c>
      <c r="C35" s="8" t="s">
        <v>63</v>
      </c>
      <c r="D35" s="8" t="s">
        <v>23</v>
      </c>
      <c r="E35" s="8" t="s">
        <v>24</v>
      </c>
      <c r="F35" s="8"/>
      <c r="G35" s="8" t="s">
        <v>62</v>
      </c>
      <c r="H35" s="8" t="s">
        <v>20</v>
      </c>
      <c r="I35" s="8"/>
      <c r="J35" s="8"/>
      <c r="K35" s="8"/>
      <c r="L35" s="8"/>
      <c r="M35" s="8"/>
      <c r="N35" s="8"/>
    </row>
    <row r="36" s="1" customFormat="1" ht="12.6" customHeight="1" spans="1:14">
      <c r="A36" s="10" t="str">
        <f>IF(B36="户主",COUNTIF($B$5:B36,$B$5),"")</f>
        <v/>
      </c>
      <c r="B36" s="8" t="s">
        <v>21</v>
      </c>
      <c r="C36" s="8" t="s">
        <v>64</v>
      </c>
      <c r="D36" s="8" t="s">
        <v>18</v>
      </c>
      <c r="E36" s="8" t="s">
        <v>30</v>
      </c>
      <c r="F36" s="8"/>
      <c r="G36" s="8" t="s">
        <v>62</v>
      </c>
      <c r="H36" s="8" t="s">
        <v>20</v>
      </c>
      <c r="I36" s="8"/>
      <c r="J36" s="8"/>
      <c r="K36" s="8"/>
      <c r="L36" s="8"/>
      <c r="M36" s="8"/>
      <c r="N36" s="8"/>
    </row>
    <row r="37" s="1" customFormat="1" ht="12.6" customHeight="1" spans="1:14">
      <c r="A37" s="10">
        <f>IF(B37="户主",COUNTIF($B$5:B37,$B$5),"")</f>
        <v>13</v>
      </c>
      <c r="B37" s="8" t="s">
        <v>16</v>
      </c>
      <c r="C37" s="8" t="s">
        <v>65</v>
      </c>
      <c r="D37" s="8" t="s">
        <v>23</v>
      </c>
      <c r="E37" s="8" t="s">
        <v>16</v>
      </c>
      <c r="F37" s="8">
        <v>2</v>
      </c>
      <c r="G37" s="8" t="s">
        <v>62</v>
      </c>
      <c r="H37" s="8" t="s">
        <v>20</v>
      </c>
      <c r="I37" s="20">
        <f>289*F37</f>
        <v>578</v>
      </c>
      <c r="J37" s="8"/>
      <c r="K37" s="8"/>
      <c r="L37" s="8">
        <f>I37+K37</f>
        <v>578</v>
      </c>
      <c r="M37" s="8">
        <v>15</v>
      </c>
      <c r="N37" s="8">
        <f>L37*3+M37</f>
        <v>1749</v>
      </c>
    </row>
    <row r="38" s="1" customFormat="1" ht="12.6" customHeight="1" spans="1:14">
      <c r="A38" s="10" t="str">
        <f>IF(B38="户主",COUNTIF($B$5:B38,$B$5),"")</f>
        <v/>
      </c>
      <c r="B38" s="8" t="s">
        <v>21</v>
      </c>
      <c r="C38" s="8" t="s">
        <v>66</v>
      </c>
      <c r="D38" s="8" t="s">
        <v>18</v>
      </c>
      <c r="E38" s="8" t="s">
        <v>30</v>
      </c>
      <c r="F38" s="8"/>
      <c r="G38" s="8" t="s">
        <v>62</v>
      </c>
      <c r="H38" s="8" t="s">
        <v>20</v>
      </c>
      <c r="I38" s="8"/>
      <c r="J38" s="8"/>
      <c r="K38" s="8"/>
      <c r="L38" s="8"/>
      <c r="M38" s="8"/>
      <c r="N38" s="8"/>
    </row>
    <row r="39" s="1" customFormat="1" ht="12.6" customHeight="1" spans="1:14">
      <c r="A39" s="10">
        <f>IF(B39="户主",COUNTIF($B$5:B39,$B$5),"")</f>
        <v>14</v>
      </c>
      <c r="B39" s="8" t="s">
        <v>16</v>
      </c>
      <c r="C39" s="8" t="s">
        <v>67</v>
      </c>
      <c r="D39" s="8" t="s">
        <v>18</v>
      </c>
      <c r="E39" s="8" t="s">
        <v>16</v>
      </c>
      <c r="F39" s="8">
        <v>3</v>
      </c>
      <c r="G39" s="8" t="s">
        <v>32</v>
      </c>
      <c r="H39" s="8" t="s">
        <v>38</v>
      </c>
      <c r="I39" s="20">
        <f>245*F39</f>
        <v>735</v>
      </c>
      <c r="J39" s="8"/>
      <c r="K39" s="8"/>
      <c r="L39" s="8">
        <f>I39+K39</f>
        <v>735</v>
      </c>
      <c r="M39" s="8">
        <v>15</v>
      </c>
      <c r="N39" s="8">
        <f>L39*3+M39</f>
        <v>2220</v>
      </c>
    </row>
    <row r="40" s="1" customFormat="1" ht="12.6" customHeight="1" spans="1:14">
      <c r="A40" s="10" t="str">
        <f>IF(B40="户主",COUNTIF($B$5:B40,$B$5),"")</f>
        <v/>
      </c>
      <c r="B40" s="8" t="s">
        <v>21</v>
      </c>
      <c r="C40" s="8" t="s">
        <v>68</v>
      </c>
      <c r="D40" s="8" t="s">
        <v>23</v>
      </c>
      <c r="E40" s="8" t="s">
        <v>24</v>
      </c>
      <c r="F40" s="8"/>
      <c r="G40" s="8" t="s">
        <v>32</v>
      </c>
      <c r="H40" s="8" t="s">
        <v>38</v>
      </c>
      <c r="I40" s="8"/>
      <c r="J40" s="8"/>
      <c r="K40" s="8"/>
      <c r="L40" s="8"/>
      <c r="M40" s="8"/>
      <c r="N40" s="8"/>
    </row>
    <row r="41" s="1" customFormat="1" ht="12.6" customHeight="1" spans="1:14">
      <c r="A41" s="10" t="str">
        <f>IF(B41="户主",COUNTIF($B$5:B41,$B$5),"")</f>
        <v/>
      </c>
      <c r="B41" s="8" t="s">
        <v>21</v>
      </c>
      <c r="C41" s="8" t="s">
        <v>69</v>
      </c>
      <c r="D41" s="8" t="s">
        <v>18</v>
      </c>
      <c r="E41" s="8" t="s">
        <v>30</v>
      </c>
      <c r="F41" s="8"/>
      <c r="G41" s="8" t="s">
        <v>32</v>
      </c>
      <c r="H41" s="8" t="s">
        <v>38</v>
      </c>
      <c r="I41" s="8"/>
      <c r="J41" s="8"/>
      <c r="K41" s="8"/>
      <c r="L41" s="8"/>
      <c r="M41" s="8"/>
      <c r="N41" s="8"/>
    </row>
    <row r="42" s="1" customFormat="1" ht="12.6" customHeight="1" spans="1:14">
      <c r="A42" s="10">
        <f>IF(B42="户主",COUNTIF($B$5:B42,$B$5),"")</f>
        <v>15</v>
      </c>
      <c r="B42" s="8" t="s">
        <v>16</v>
      </c>
      <c r="C42" s="8" t="s">
        <v>70</v>
      </c>
      <c r="D42" s="8" t="s">
        <v>18</v>
      </c>
      <c r="E42" s="8" t="s">
        <v>16</v>
      </c>
      <c r="F42" s="8">
        <v>2</v>
      </c>
      <c r="G42" s="8" t="s">
        <v>71</v>
      </c>
      <c r="H42" s="8" t="s">
        <v>20</v>
      </c>
      <c r="I42" s="20">
        <f>289*F42</f>
        <v>578</v>
      </c>
      <c r="J42" s="8"/>
      <c r="K42" s="8"/>
      <c r="L42" s="8">
        <f>I42+K42</f>
        <v>578</v>
      </c>
      <c r="M42" s="8">
        <v>15</v>
      </c>
      <c r="N42" s="8">
        <f>L42*3+M42</f>
        <v>1749</v>
      </c>
    </row>
    <row r="43" s="1" customFormat="1" ht="12.6" customHeight="1" spans="1:14">
      <c r="A43" s="10" t="str">
        <f>IF(B43="户主",COUNTIF($B$5:B43,$B$5),"")</f>
        <v/>
      </c>
      <c r="B43" s="8" t="s">
        <v>21</v>
      </c>
      <c r="C43" s="8" t="s">
        <v>72</v>
      </c>
      <c r="D43" s="8" t="s">
        <v>23</v>
      </c>
      <c r="E43" s="8" t="s">
        <v>24</v>
      </c>
      <c r="F43" s="8"/>
      <c r="G43" s="8" t="s">
        <v>71</v>
      </c>
      <c r="H43" s="8" t="s">
        <v>20</v>
      </c>
      <c r="I43" s="8"/>
      <c r="J43" s="8"/>
      <c r="K43" s="8"/>
      <c r="L43" s="8"/>
      <c r="M43" s="8"/>
      <c r="N43" s="8"/>
    </row>
    <row r="44" s="1" customFormat="1" ht="12.6" customHeight="1" spans="1:14">
      <c r="A44" s="10">
        <f>IF(B44="户主",COUNTIF($B$5:B44,$B$5),"")</f>
        <v>16</v>
      </c>
      <c r="B44" s="8" t="s">
        <v>16</v>
      </c>
      <c r="C44" s="8" t="s">
        <v>73</v>
      </c>
      <c r="D44" s="8" t="s">
        <v>18</v>
      </c>
      <c r="E44" s="8" t="s">
        <v>16</v>
      </c>
      <c r="F44" s="8">
        <v>2</v>
      </c>
      <c r="G44" s="8" t="s">
        <v>71</v>
      </c>
      <c r="H44" s="8" t="s">
        <v>20</v>
      </c>
      <c r="I44" s="20">
        <f>289*F44</f>
        <v>578</v>
      </c>
      <c r="J44" s="8">
        <v>2</v>
      </c>
      <c r="K44" s="8">
        <v>58</v>
      </c>
      <c r="L44" s="8">
        <f>I44+K44</f>
        <v>636</v>
      </c>
      <c r="M44" s="8">
        <v>15</v>
      </c>
      <c r="N44" s="8">
        <f>L44*3+M44</f>
        <v>1923</v>
      </c>
    </row>
    <row r="45" s="1" customFormat="1" ht="12.6" customHeight="1" spans="1:14">
      <c r="A45" s="10" t="str">
        <f>IF(B45="户主",COUNTIF($B$5:B45,$B$5),"")</f>
        <v/>
      </c>
      <c r="B45" s="8" t="s">
        <v>21</v>
      </c>
      <c r="C45" s="8" t="s">
        <v>74</v>
      </c>
      <c r="D45" s="8" t="s">
        <v>23</v>
      </c>
      <c r="E45" s="8" t="s">
        <v>24</v>
      </c>
      <c r="F45" s="8"/>
      <c r="G45" s="8" t="s">
        <v>71</v>
      </c>
      <c r="H45" s="8" t="s">
        <v>20</v>
      </c>
      <c r="I45" s="8"/>
      <c r="J45" s="8"/>
      <c r="K45" s="8"/>
      <c r="L45" s="8"/>
      <c r="M45" s="8"/>
      <c r="N45" s="8"/>
    </row>
    <row r="46" s="1" customFormat="1" ht="12.6" customHeight="1" spans="1:14">
      <c r="A46" s="10">
        <f>IF(B46="户主",COUNTIF($B$5:B46,$B$5),"")</f>
        <v>17</v>
      </c>
      <c r="B46" s="8" t="s">
        <v>16</v>
      </c>
      <c r="C46" s="8" t="s">
        <v>75</v>
      </c>
      <c r="D46" s="8" t="s">
        <v>23</v>
      </c>
      <c r="E46" s="8" t="s">
        <v>16</v>
      </c>
      <c r="F46" s="8">
        <v>1</v>
      </c>
      <c r="G46" s="8" t="s">
        <v>71</v>
      </c>
      <c r="H46" s="8" t="s">
        <v>20</v>
      </c>
      <c r="I46" s="20">
        <f>289*F46</f>
        <v>289</v>
      </c>
      <c r="J46" s="8">
        <v>2</v>
      </c>
      <c r="K46" s="8">
        <v>58</v>
      </c>
      <c r="L46" s="8">
        <f>I46+K46</f>
        <v>347</v>
      </c>
      <c r="M46" s="8">
        <v>15</v>
      </c>
      <c r="N46" s="8">
        <f>L46*3+M46</f>
        <v>1056</v>
      </c>
    </row>
    <row r="47" s="1" customFormat="1" ht="12.6" customHeight="1" spans="1:14">
      <c r="A47" s="10">
        <f>IF(B47="户主",COUNTIF($B$5:B47,$B$5),"")</f>
        <v>18</v>
      </c>
      <c r="B47" s="8" t="s">
        <v>16</v>
      </c>
      <c r="C47" s="8" t="s">
        <v>76</v>
      </c>
      <c r="D47" s="8" t="s">
        <v>18</v>
      </c>
      <c r="E47" s="8" t="s">
        <v>16</v>
      </c>
      <c r="F47" s="8">
        <v>2</v>
      </c>
      <c r="G47" s="8" t="s">
        <v>71</v>
      </c>
      <c r="H47" s="8" t="s">
        <v>20</v>
      </c>
      <c r="I47" s="20">
        <f>289*F47</f>
        <v>578</v>
      </c>
      <c r="J47" s="8">
        <v>2</v>
      </c>
      <c r="K47" s="8">
        <v>58</v>
      </c>
      <c r="L47" s="8">
        <f>I47+K47+K48</f>
        <v>694</v>
      </c>
      <c r="M47" s="8">
        <v>15</v>
      </c>
      <c r="N47" s="8">
        <f>L47*3+M47</f>
        <v>2097</v>
      </c>
    </row>
    <row r="48" s="1" customFormat="1" ht="12.6" customHeight="1" spans="1:14">
      <c r="A48" s="10" t="str">
        <f>IF(B48="户主",COUNTIF($B$5:B48,$B$5),"")</f>
        <v/>
      </c>
      <c r="B48" s="8" t="s">
        <v>21</v>
      </c>
      <c r="C48" s="8" t="s">
        <v>77</v>
      </c>
      <c r="D48" s="8" t="s">
        <v>23</v>
      </c>
      <c r="E48" s="8" t="s">
        <v>24</v>
      </c>
      <c r="F48" s="8"/>
      <c r="G48" s="8" t="s">
        <v>71</v>
      </c>
      <c r="H48" s="8" t="s">
        <v>20</v>
      </c>
      <c r="I48" s="8"/>
      <c r="J48" s="8">
        <v>2</v>
      </c>
      <c r="K48" s="8">
        <v>58</v>
      </c>
      <c r="L48" s="8"/>
      <c r="M48" s="8"/>
      <c r="N48" s="8"/>
    </row>
    <row r="49" s="3" customFormat="1" ht="12.6" customHeight="1" spans="1:251">
      <c r="A49" s="10">
        <f>IF(B49="户主",COUNTIF($B$5:B49,$B$5),"")</f>
        <v>19</v>
      </c>
      <c r="B49" s="8" t="s">
        <v>16</v>
      </c>
      <c r="C49" s="11" t="s">
        <v>78</v>
      </c>
      <c r="D49" s="12" t="s">
        <v>18</v>
      </c>
      <c r="E49" s="12" t="s">
        <v>16</v>
      </c>
      <c r="F49" s="12">
        <v>2</v>
      </c>
      <c r="G49" s="13" t="s">
        <v>32</v>
      </c>
      <c r="H49" s="12" t="s">
        <v>20</v>
      </c>
      <c r="I49" s="21">
        <f>F49*289</f>
        <v>578</v>
      </c>
      <c r="J49" s="22"/>
      <c r="K49" s="22"/>
      <c r="L49" s="8">
        <f>I49+K49+K50</f>
        <v>665</v>
      </c>
      <c r="M49" s="8">
        <v>15</v>
      </c>
      <c r="N49" s="8">
        <f>L49*3+M49</f>
        <v>2010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4"/>
      <c r="IQ49" s="4"/>
    </row>
    <row r="50" s="3" customFormat="1" ht="12.6" customHeight="1" spans="1:251">
      <c r="A50" s="10" t="str">
        <f>IF(B50="户主",COUNTIF($B$5:B50,$B$5),"")</f>
        <v/>
      </c>
      <c r="B50" s="8" t="s">
        <v>21</v>
      </c>
      <c r="C50" s="11" t="s">
        <v>79</v>
      </c>
      <c r="D50" s="8" t="s">
        <v>18</v>
      </c>
      <c r="E50" s="12" t="s">
        <v>30</v>
      </c>
      <c r="F50" s="12"/>
      <c r="G50" s="13" t="s">
        <v>32</v>
      </c>
      <c r="H50" s="12" t="s">
        <v>20</v>
      </c>
      <c r="I50" s="20"/>
      <c r="J50" s="22">
        <v>3</v>
      </c>
      <c r="K50" s="22">
        <v>87</v>
      </c>
      <c r="L50" s="8"/>
      <c r="M50" s="8"/>
      <c r="N50" s="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4"/>
      <c r="IQ50" s="4"/>
    </row>
    <row r="51" s="3" customFormat="1" ht="12.6" customHeight="1" spans="1:251">
      <c r="A51" s="10">
        <f>IF(B51="户主",COUNTIF($B$5:B51,$B$5),"")</f>
        <v>20</v>
      </c>
      <c r="B51" s="8" t="s">
        <v>16</v>
      </c>
      <c r="C51" s="11" t="s">
        <v>80</v>
      </c>
      <c r="D51" s="12" t="s">
        <v>18</v>
      </c>
      <c r="E51" s="12" t="s">
        <v>16</v>
      </c>
      <c r="F51" s="12">
        <v>3</v>
      </c>
      <c r="G51" s="13" t="s">
        <v>37</v>
      </c>
      <c r="H51" s="12" t="s">
        <v>20</v>
      </c>
      <c r="I51" s="21">
        <f>F51*289</f>
        <v>867</v>
      </c>
      <c r="J51" s="22">
        <v>2</v>
      </c>
      <c r="K51" s="22">
        <v>58</v>
      </c>
      <c r="L51" s="8">
        <f>I51+K51+K52+K53</f>
        <v>1070</v>
      </c>
      <c r="M51" s="8">
        <v>15</v>
      </c>
      <c r="N51" s="8">
        <f>L51*3+M51</f>
        <v>3225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4"/>
      <c r="IQ51" s="4"/>
    </row>
    <row r="52" s="3" customFormat="1" ht="12.6" customHeight="1" spans="1:251">
      <c r="A52" s="10" t="str">
        <f>IF(B52="户主",COUNTIF($B$5:B52,$B$5),"")</f>
        <v/>
      </c>
      <c r="B52" s="8" t="s">
        <v>21</v>
      </c>
      <c r="C52" s="11" t="s">
        <v>81</v>
      </c>
      <c r="D52" s="12" t="s">
        <v>23</v>
      </c>
      <c r="E52" s="8" t="s">
        <v>24</v>
      </c>
      <c r="F52" s="12"/>
      <c r="G52" s="13" t="s">
        <v>37</v>
      </c>
      <c r="H52" s="12" t="s">
        <v>20</v>
      </c>
      <c r="I52" s="20"/>
      <c r="J52" s="22"/>
      <c r="K52" s="22"/>
      <c r="L52" s="8"/>
      <c r="M52" s="8"/>
      <c r="N52" s="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4"/>
      <c r="IQ52" s="4"/>
    </row>
    <row r="53" s="3" customFormat="1" ht="12.6" customHeight="1" spans="1:251">
      <c r="A53" s="10" t="str">
        <f>IF(B53="户主",COUNTIF($B$5:B53,$B$5),"")</f>
        <v/>
      </c>
      <c r="B53" s="14" t="s">
        <v>21</v>
      </c>
      <c r="C53" s="15" t="s">
        <v>82</v>
      </c>
      <c r="D53" s="14" t="s">
        <v>18</v>
      </c>
      <c r="E53" s="16" t="s">
        <v>30</v>
      </c>
      <c r="F53" s="16"/>
      <c r="G53" s="17" t="s">
        <v>37</v>
      </c>
      <c r="H53" s="12" t="s">
        <v>20</v>
      </c>
      <c r="I53" s="23"/>
      <c r="J53" s="24">
        <v>4</v>
      </c>
      <c r="K53" s="24">
        <v>145</v>
      </c>
      <c r="L53" s="14"/>
      <c r="M53" s="14"/>
      <c r="N53" s="1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4"/>
      <c r="IQ53" s="4"/>
    </row>
    <row r="54" s="1" customFormat="1" ht="12.6" customHeight="1" spans="1:251">
      <c r="A54" s="10">
        <f>IF(B54="户主",COUNTIF($B$5:B54,$B$5),"")</f>
        <v>21</v>
      </c>
      <c r="B54" s="12" t="s">
        <v>16</v>
      </c>
      <c r="C54" s="8" t="s">
        <v>83</v>
      </c>
      <c r="D54" s="12" t="s">
        <v>18</v>
      </c>
      <c r="E54" s="10" t="s">
        <v>16</v>
      </c>
      <c r="F54" s="8">
        <v>5</v>
      </c>
      <c r="G54" s="8" t="s">
        <v>37</v>
      </c>
      <c r="H54" s="8" t="s">
        <v>42</v>
      </c>
      <c r="I54" s="20">
        <f>F54*130</f>
        <v>650</v>
      </c>
      <c r="J54" s="8"/>
      <c r="K54" s="8"/>
      <c r="L54" s="8">
        <f>I54+K54+K55+K56+K57+K58</f>
        <v>969</v>
      </c>
      <c r="M54" s="8">
        <v>15</v>
      </c>
      <c r="N54" s="8">
        <f>L54*3+M54</f>
        <v>2922</v>
      </c>
      <c r="IP54" s="4"/>
      <c r="IQ54" s="4"/>
    </row>
    <row r="55" s="1" customFormat="1" ht="12.6" customHeight="1" spans="1:251">
      <c r="A55" s="10" t="str">
        <f>IF(B55="户主",COUNTIF($B$5:B55,$B$5),"")</f>
        <v/>
      </c>
      <c r="B55" s="10" t="s">
        <v>21</v>
      </c>
      <c r="C55" s="8" t="s">
        <v>84</v>
      </c>
      <c r="D55" s="12" t="s">
        <v>23</v>
      </c>
      <c r="E55" s="10" t="s">
        <v>85</v>
      </c>
      <c r="F55" s="8"/>
      <c r="G55" s="8" t="s">
        <v>37</v>
      </c>
      <c r="H55" s="8" t="s">
        <v>42</v>
      </c>
      <c r="I55" s="8"/>
      <c r="J55" s="8">
        <v>5</v>
      </c>
      <c r="K55" s="8">
        <v>87</v>
      </c>
      <c r="L55" s="8"/>
      <c r="M55" s="8"/>
      <c r="N55" s="8"/>
      <c r="IP55" s="4"/>
      <c r="IQ55" s="4"/>
    </row>
    <row r="56" s="1" customFormat="1" ht="12.6" customHeight="1" spans="1:251">
      <c r="A56" s="10" t="str">
        <f>IF(B56="户主",COUNTIF($B$5:B56,$B$5),"")</f>
        <v/>
      </c>
      <c r="B56" s="10" t="s">
        <v>21</v>
      </c>
      <c r="C56" s="8" t="s">
        <v>86</v>
      </c>
      <c r="D56" s="12" t="s">
        <v>18</v>
      </c>
      <c r="E56" s="10" t="s">
        <v>87</v>
      </c>
      <c r="F56" s="8"/>
      <c r="G56" s="8" t="s">
        <v>37</v>
      </c>
      <c r="H56" s="8" t="s">
        <v>42</v>
      </c>
      <c r="I56" s="8"/>
      <c r="J56" s="8">
        <v>5</v>
      </c>
      <c r="K56" s="8">
        <v>87</v>
      </c>
      <c r="L56" s="8"/>
      <c r="M56" s="8"/>
      <c r="N56" s="8"/>
      <c r="IP56" s="4"/>
      <c r="IQ56" s="4"/>
    </row>
    <row r="57" s="1" customFormat="1" ht="12.6" customHeight="1" spans="1:251">
      <c r="A57" s="10" t="str">
        <f>IF(B57="户主",COUNTIF($B$5:B57,$B$5),"")</f>
        <v/>
      </c>
      <c r="B57" s="10" t="s">
        <v>21</v>
      </c>
      <c r="C57" s="8" t="s">
        <v>88</v>
      </c>
      <c r="D57" s="8" t="s">
        <v>23</v>
      </c>
      <c r="E57" s="8" t="s">
        <v>26</v>
      </c>
      <c r="F57" s="8"/>
      <c r="G57" s="8" t="s">
        <v>37</v>
      </c>
      <c r="H57" s="8" t="s">
        <v>42</v>
      </c>
      <c r="I57" s="8"/>
      <c r="J57" s="8">
        <v>5</v>
      </c>
      <c r="K57" s="8">
        <v>87</v>
      </c>
      <c r="L57" s="8"/>
      <c r="M57" s="8"/>
      <c r="N57" s="8"/>
      <c r="IP57" s="4"/>
      <c r="IQ57" s="4"/>
    </row>
    <row r="58" s="1" customFormat="1" ht="12.6" customHeight="1" spans="1:251">
      <c r="A58" s="10" t="str">
        <f>IF(B58="户主",COUNTIF($B$5:B58,$B$5),"")</f>
        <v/>
      </c>
      <c r="B58" s="10" t="s">
        <v>21</v>
      </c>
      <c r="C58" s="8" t="s">
        <v>89</v>
      </c>
      <c r="D58" s="8" t="s">
        <v>18</v>
      </c>
      <c r="E58" s="8" t="s">
        <v>90</v>
      </c>
      <c r="F58" s="8"/>
      <c r="G58" s="8" t="s">
        <v>37</v>
      </c>
      <c r="H58" s="8" t="s">
        <v>42</v>
      </c>
      <c r="I58" s="8"/>
      <c r="J58" s="8">
        <v>2</v>
      </c>
      <c r="K58" s="8">
        <v>58</v>
      </c>
      <c r="L58" s="8"/>
      <c r="M58" s="8"/>
      <c r="N58" s="8"/>
      <c r="IP58" s="4"/>
      <c r="IQ58" s="4"/>
    </row>
    <row r="59" s="1" customFormat="1" ht="12.6" customHeight="1" spans="1:251">
      <c r="A59" s="10">
        <f>IF(B59="户主",COUNTIF($B$5:B59,$B$5),"")</f>
        <v>22</v>
      </c>
      <c r="B59" s="12" t="s">
        <v>16</v>
      </c>
      <c r="C59" s="8" t="s">
        <v>91</v>
      </c>
      <c r="D59" s="12" t="s">
        <v>18</v>
      </c>
      <c r="E59" s="10" t="s">
        <v>16</v>
      </c>
      <c r="F59" s="8">
        <v>1</v>
      </c>
      <c r="G59" s="8" t="s">
        <v>60</v>
      </c>
      <c r="H59" s="8" t="s">
        <v>20</v>
      </c>
      <c r="I59" s="21">
        <f>F59*289</f>
        <v>289</v>
      </c>
      <c r="J59" s="8">
        <v>5</v>
      </c>
      <c r="K59" s="8">
        <v>87</v>
      </c>
      <c r="L59" s="8">
        <f>I59+K59</f>
        <v>376</v>
      </c>
      <c r="M59" s="8">
        <v>15</v>
      </c>
      <c r="N59" s="8">
        <f>L59*3+M59</f>
        <v>1143</v>
      </c>
      <c r="IP59" s="4"/>
      <c r="IQ59" s="4"/>
    </row>
    <row r="60" s="1" customFormat="1" ht="12.6" customHeight="1" spans="1:251">
      <c r="A60" s="10">
        <f>IF(B60="户主",COUNTIF($B$5:B60,$B$5),"")</f>
        <v>23</v>
      </c>
      <c r="B60" s="12" t="s">
        <v>16</v>
      </c>
      <c r="C60" s="8" t="s">
        <v>92</v>
      </c>
      <c r="D60" s="12" t="s">
        <v>18</v>
      </c>
      <c r="E60" s="10" t="s">
        <v>16</v>
      </c>
      <c r="F60" s="8">
        <v>3</v>
      </c>
      <c r="G60" s="8" t="s">
        <v>62</v>
      </c>
      <c r="H60" s="8" t="s">
        <v>42</v>
      </c>
      <c r="I60" s="20">
        <f>F60*130</f>
        <v>390</v>
      </c>
      <c r="J60" s="8"/>
      <c r="K60" s="8"/>
      <c r="L60" s="8">
        <f>I60+K60+K61+K62</f>
        <v>593</v>
      </c>
      <c r="M60" s="8">
        <v>15</v>
      </c>
      <c r="N60" s="8">
        <f>L60*3+M60</f>
        <v>1794</v>
      </c>
      <c r="IP60" s="4"/>
      <c r="IQ60" s="4"/>
    </row>
    <row r="61" s="1" customFormat="1" ht="12.6" customHeight="1" spans="1:251">
      <c r="A61" s="10" t="str">
        <f>IF(B61="户主",COUNTIF($B$5:B61,$B$5),"")</f>
        <v/>
      </c>
      <c r="B61" s="10" t="s">
        <v>21</v>
      </c>
      <c r="C61" s="8" t="s">
        <v>93</v>
      </c>
      <c r="D61" s="12" t="s">
        <v>18</v>
      </c>
      <c r="E61" s="8" t="s">
        <v>94</v>
      </c>
      <c r="F61" s="8"/>
      <c r="G61" s="8" t="s">
        <v>62</v>
      </c>
      <c r="H61" s="8" t="s">
        <v>42</v>
      </c>
      <c r="I61" s="8"/>
      <c r="J61" s="8">
        <v>4</v>
      </c>
      <c r="K61" s="8">
        <v>145</v>
      </c>
      <c r="L61" s="8"/>
      <c r="M61" s="8"/>
      <c r="N61" s="8"/>
      <c r="IP61" s="4"/>
      <c r="IQ61" s="4"/>
    </row>
    <row r="62" s="1" customFormat="1" ht="12.6" customHeight="1" spans="1:251">
      <c r="A62" s="10" t="str">
        <f>IF(B62="户主",COUNTIF($B$5:B62,$B$5),"")</f>
        <v/>
      </c>
      <c r="B62" s="10" t="s">
        <v>21</v>
      </c>
      <c r="C62" s="8" t="s">
        <v>95</v>
      </c>
      <c r="D62" s="8" t="s">
        <v>23</v>
      </c>
      <c r="E62" s="8" t="s">
        <v>96</v>
      </c>
      <c r="F62" s="8"/>
      <c r="G62" s="8" t="s">
        <v>62</v>
      </c>
      <c r="H62" s="8" t="s">
        <v>42</v>
      </c>
      <c r="I62" s="8"/>
      <c r="J62" s="8">
        <v>2</v>
      </c>
      <c r="K62" s="8">
        <v>58</v>
      </c>
      <c r="L62" s="8"/>
      <c r="M62" s="8"/>
      <c r="N62" s="8"/>
      <c r="IP62" s="4"/>
      <c r="IQ62" s="4"/>
    </row>
    <row r="63" s="1" customFormat="1" ht="12.6" customHeight="1" spans="1:251">
      <c r="A63" s="10">
        <f>IF(B63="户主",COUNTIF($B$5:B63,$B$5),"")</f>
        <v>24</v>
      </c>
      <c r="B63" s="12" t="s">
        <v>16</v>
      </c>
      <c r="C63" s="8" t="s">
        <v>97</v>
      </c>
      <c r="D63" s="8" t="s">
        <v>18</v>
      </c>
      <c r="E63" s="10" t="s">
        <v>16</v>
      </c>
      <c r="F63" s="8">
        <v>1</v>
      </c>
      <c r="G63" s="8" t="s">
        <v>62</v>
      </c>
      <c r="H63" s="8" t="s">
        <v>20</v>
      </c>
      <c r="I63" s="21">
        <f>F63*289</f>
        <v>289</v>
      </c>
      <c r="J63" s="8">
        <v>2</v>
      </c>
      <c r="K63" s="8">
        <v>58</v>
      </c>
      <c r="L63" s="8">
        <f>I63+K63+K64</f>
        <v>347</v>
      </c>
      <c r="M63" s="8">
        <v>15</v>
      </c>
      <c r="N63" s="8">
        <f>L63*3+M63</f>
        <v>1056</v>
      </c>
      <c r="IP63" s="4"/>
      <c r="IQ63" s="4"/>
    </row>
    <row r="64" s="1" customFormat="1" ht="12.6" customHeight="1" spans="1:14">
      <c r="A64" s="10">
        <f>IF(B64="户主",COUNTIF($B$5:B64,$B$5),"")</f>
        <v>25</v>
      </c>
      <c r="B64" s="8" t="s">
        <v>16</v>
      </c>
      <c r="C64" s="8" t="s">
        <v>98</v>
      </c>
      <c r="D64" s="8" t="s">
        <v>18</v>
      </c>
      <c r="E64" s="8" t="s">
        <v>16</v>
      </c>
      <c r="F64" s="8">
        <v>2</v>
      </c>
      <c r="G64" s="8" t="s">
        <v>99</v>
      </c>
      <c r="H64" s="8" t="s">
        <v>38</v>
      </c>
      <c r="I64" s="20">
        <f>245*F64</f>
        <v>490</v>
      </c>
      <c r="J64" s="8"/>
      <c r="K64" s="8"/>
      <c r="L64" s="8">
        <f>I64+K64</f>
        <v>490</v>
      </c>
      <c r="M64" s="8">
        <v>15</v>
      </c>
      <c r="N64" s="8">
        <f>L64*3+M64</f>
        <v>1485</v>
      </c>
    </row>
    <row r="65" s="1" customFormat="1" ht="12.6" customHeight="1" spans="1:14">
      <c r="A65" s="10" t="str">
        <f>IF(B65="户主",COUNTIF($B$5:B65,$B$5),"")</f>
        <v/>
      </c>
      <c r="B65" s="8" t="s">
        <v>21</v>
      </c>
      <c r="C65" s="8" t="s">
        <v>100</v>
      </c>
      <c r="D65" s="8" t="s">
        <v>23</v>
      </c>
      <c r="E65" s="8" t="s">
        <v>26</v>
      </c>
      <c r="F65" s="8"/>
      <c r="G65" s="8" t="s">
        <v>99</v>
      </c>
      <c r="H65" s="8" t="s">
        <v>38</v>
      </c>
      <c r="I65" s="8"/>
      <c r="J65" s="8"/>
      <c r="K65" s="8"/>
      <c r="L65" s="8"/>
      <c r="M65" s="8"/>
      <c r="N65" s="8"/>
    </row>
    <row r="66" s="1" customFormat="1" ht="12.6" customHeight="1" spans="1:14">
      <c r="A66" s="10">
        <f>IF(B66="户主",COUNTIF($B$5:B66,$B$5),"")</f>
        <v>26</v>
      </c>
      <c r="B66" s="8" t="s">
        <v>16</v>
      </c>
      <c r="C66" s="8" t="s">
        <v>101</v>
      </c>
      <c r="D66" s="8" t="s">
        <v>18</v>
      </c>
      <c r="E66" s="8" t="s">
        <v>16</v>
      </c>
      <c r="F66" s="8">
        <v>2</v>
      </c>
      <c r="G66" s="8" t="s">
        <v>99</v>
      </c>
      <c r="H66" s="8" t="s">
        <v>20</v>
      </c>
      <c r="I66" s="20">
        <f>289*F66</f>
        <v>578</v>
      </c>
      <c r="J66" s="8"/>
      <c r="K66" s="8"/>
      <c r="L66" s="8">
        <f>I66+K66</f>
        <v>578</v>
      </c>
      <c r="M66" s="8">
        <v>15</v>
      </c>
      <c r="N66" s="8">
        <f>L66*3+M66</f>
        <v>1749</v>
      </c>
    </row>
    <row r="67" s="1" customFormat="1" ht="12.6" customHeight="1" spans="1:14">
      <c r="A67" s="10" t="str">
        <f>IF(B67="户主",COUNTIF($B$5:B67,$B$5),"")</f>
        <v/>
      </c>
      <c r="B67" s="8" t="s">
        <v>21</v>
      </c>
      <c r="C67" s="8" t="s">
        <v>102</v>
      </c>
      <c r="D67" s="8" t="s">
        <v>23</v>
      </c>
      <c r="E67" s="8" t="s">
        <v>24</v>
      </c>
      <c r="F67" s="8"/>
      <c r="G67" s="8" t="s">
        <v>99</v>
      </c>
      <c r="H67" s="8" t="s">
        <v>20</v>
      </c>
      <c r="I67" s="8"/>
      <c r="J67" s="8"/>
      <c r="K67" s="8"/>
      <c r="L67" s="8"/>
      <c r="M67" s="8"/>
      <c r="N67" s="8"/>
    </row>
    <row r="68" s="1" customFormat="1" ht="12.6" customHeight="1" spans="1:14">
      <c r="A68" s="10">
        <f>IF(B68="户主",COUNTIF($B$5:B68,$B$5),"")</f>
        <v>27</v>
      </c>
      <c r="B68" s="8" t="s">
        <v>16</v>
      </c>
      <c r="C68" s="8" t="s">
        <v>103</v>
      </c>
      <c r="D68" s="8" t="s">
        <v>18</v>
      </c>
      <c r="E68" s="8" t="s">
        <v>16</v>
      </c>
      <c r="F68" s="8">
        <v>2</v>
      </c>
      <c r="G68" s="8" t="s">
        <v>99</v>
      </c>
      <c r="H68" s="8" t="s">
        <v>38</v>
      </c>
      <c r="I68" s="20">
        <f>245*F68</f>
        <v>490</v>
      </c>
      <c r="J68" s="8"/>
      <c r="K68" s="8"/>
      <c r="L68" s="8">
        <f>I68+K68</f>
        <v>490</v>
      </c>
      <c r="M68" s="8">
        <v>15</v>
      </c>
      <c r="N68" s="8">
        <f>L68*3+M68</f>
        <v>1485</v>
      </c>
    </row>
    <row r="69" s="1" customFormat="1" ht="12.6" customHeight="1" spans="1:14">
      <c r="A69" s="10" t="str">
        <f>IF(B69="户主",COUNTIF($B$5:B69,$B$5),"")</f>
        <v/>
      </c>
      <c r="B69" s="8" t="s">
        <v>21</v>
      </c>
      <c r="C69" s="8" t="s">
        <v>104</v>
      </c>
      <c r="D69" s="8" t="s">
        <v>23</v>
      </c>
      <c r="E69" s="8"/>
      <c r="F69" s="8"/>
      <c r="G69" s="8" t="s">
        <v>99</v>
      </c>
      <c r="H69" s="8" t="s">
        <v>38</v>
      </c>
      <c r="I69" s="8"/>
      <c r="J69" s="8"/>
      <c r="K69" s="8"/>
      <c r="L69" s="8"/>
      <c r="M69" s="8"/>
      <c r="N69" s="8"/>
    </row>
    <row r="70" s="1" customFormat="1" ht="12.6" customHeight="1" spans="1:14">
      <c r="A70" s="10">
        <f>IF(B70="户主",COUNTIF($B$5:B70,$B$5),"")</f>
        <v>28</v>
      </c>
      <c r="B70" s="8" t="s">
        <v>16</v>
      </c>
      <c r="C70" s="8" t="s">
        <v>105</v>
      </c>
      <c r="D70" s="8" t="s">
        <v>23</v>
      </c>
      <c r="E70" s="8" t="s">
        <v>16</v>
      </c>
      <c r="F70" s="8">
        <v>3</v>
      </c>
      <c r="G70" s="8" t="s">
        <v>106</v>
      </c>
      <c r="H70" s="8" t="s">
        <v>20</v>
      </c>
      <c r="I70" s="20">
        <f>289*F70</f>
        <v>867</v>
      </c>
      <c r="J70" s="8"/>
      <c r="K70" s="8"/>
      <c r="L70" s="8">
        <f>I70+K70+K71+K72</f>
        <v>867</v>
      </c>
      <c r="M70" s="8">
        <v>15</v>
      </c>
      <c r="N70" s="8">
        <f>L70*3+M70</f>
        <v>2616</v>
      </c>
    </row>
    <row r="71" s="1" customFormat="1" ht="12.6" customHeight="1" spans="1:14">
      <c r="A71" s="10" t="str">
        <f>IF(B71="户主",COUNTIF($B$5:B71,$B$5),"")</f>
        <v/>
      </c>
      <c r="B71" s="8" t="s">
        <v>21</v>
      </c>
      <c r="C71" s="8" t="s">
        <v>107</v>
      </c>
      <c r="D71" s="8" t="s">
        <v>18</v>
      </c>
      <c r="E71" s="8" t="s">
        <v>30</v>
      </c>
      <c r="F71" s="8"/>
      <c r="G71" s="8" t="s">
        <v>106</v>
      </c>
      <c r="H71" s="8" t="s">
        <v>20</v>
      </c>
      <c r="I71" s="8"/>
      <c r="J71" s="8"/>
      <c r="K71" s="8"/>
      <c r="L71" s="8"/>
      <c r="M71" s="8"/>
      <c r="N71" s="8"/>
    </row>
    <row r="72" s="1" customFormat="1" ht="12.6" customHeight="1" spans="1:14">
      <c r="A72" s="10" t="str">
        <f>IF(B72="户主",COUNTIF($B$5:B72,$B$5),"")</f>
        <v/>
      </c>
      <c r="B72" s="8" t="s">
        <v>21</v>
      </c>
      <c r="C72" s="8" t="s">
        <v>108</v>
      </c>
      <c r="D72" s="8" t="s">
        <v>18</v>
      </c>
      <c r="E72" s="8" t="s">
        <v>30</v>
      </c>
      <c r="F72" s="8"/>
      <c r="G72" s="8" t="s">
        <v>106</v>
      </c>
      <c r="H72" s="8" t="s">
        <v>20</v>
      </c>
      <c r="I72" s="8"/>
      <c r="J72" s="8"/>
      <c r="K72" s="8"/>
      <c r="L72" s="8"/>
      <c r="M72" s="8"/>
      <c r="N72" s="8"/>
    </row>
    <row r="73" s="1" customFormat="1" ht="12.6" customHeight="1" spans="1:14">
      <c r="A73" s="10">
        <f>IF(B73="户主",COUNTIF($B$5:B73,$B$5),"")</f>
        <v>29</v>
      </c>
      <c r="B73" s="8" t="s">
        <v>16</v>
      </c>
      <c r="C73" s="8" t="s">
        <v>109</v>
      </c>
      <c r="D73" s="8" t="s">
        <v>18</v>
      </c>
      <c r="E73" s="8" t="s">
        <v>16</v>
      </c>
      <c r="F73" s="8">
        <v>5</v>
      </c>
      <c r="G73" s="8" t="s">
        <v>106</v>
      </c>
      <c r="H73" s="8" t="s">
        <v>42</v>
      </c>
      <c r="I73" s="20">
        <f>130*F73</f>
        <v>650</v>
      </c>
      <c r="J73" s="8"/>
      <c r="K73" s="8"/>
      <c r="L73" s="8">
        <f>I73+K73+K74+K75+K76+K77</f>
        <v>969</v>
      </c>
      <c r="M73" s="8">
        <v>15</v>
      </c>
      <c r="N73" s="8">
        <f>L73*3+M73</f>
        <v>2922</v>
      </c>
    </row>
    <row r="74" s="1" customFormat="1" ht="12.6" customHeight="1" spans="1:14">
      <c r="A74" s="10" t="str">
        <f>IF(B74="户主",COUNTIF($B$5:B74,$B$5),"")</f>
        <v/>
      </c>
      <c r="B74" s="8" t="s">
        <v>21</v>
      </c>
      <c r="C74" s="8" t="s">
        <v>110</v>
      </c>
      <c r="D74" s="8" t="s">
        <v>23</v>
      </c>
      <c r="E74" s="8" t="s">
        <v>24</v>
      </c>
      <c r="F74" s="8"/>
      <c r="G74" s="8" t="s">
        <v>106</v>
      </c>
      <c r="H74" s="8" t="s">
        <v>42</v>
      </c>
      <c r="I74" s="8"/>
      <c r="J74" s="8">
        <v>6</v>
      </c>
      <c r="K74" s="10">
        <v>145</v>
      </c>
      <c r="L74" s="8"/>
      <c r="M74" s="8"/>
      <c r="N74" s="8"/>
    </row>
    <row r="75" s="1" customFormat="1" ht="12.6" customHeight="1" spans="1:14">
      <c r="A75" s="10" t="str">
        <f>IF(B75="户主",COUNTIF($B$5:B75,$B$5),"")</f>
        <v/>
      </c>
      <c r="B75" s="8" t="s">
        <v>21</v>
      </c>
      <c r="C75" s="8" t="s">
        <v>111</v>
      </c>
      <c r="D75" s="8" t="s">
        <v>18</v>
      </c>
      <c r="E75" s="8" t="s">
        <v>30</v>
      </c>
      <c r="F75" s="8"/>
      <c r="G75" s="8" t="s">
        <v>106</v>
      </c>
      <c r="H75" s="8" t="s">
        <v>42</v>
      </c>
      <c r="I75" s="8"/>
      <c r="J75" s="8">
        <v>5</v>
      </c>
      <c r="K75" s="8">
        <v>87</v>
      </c>
      <c r="L75" s="8"/>
      <c r="M75" s="8"/>
      <c r="N75" s="8"/>
    </row>
    <row r="76" s="1" customFormat="1" ht="12.6" customHeight="1" spans="1:14">
      <c r="A76" s="10" t="str">
        <f>IF(B76="户主",COUNTIF($B$5:B76,$B$5),"")</f>
        <v/>
      </c>
      <c r="B76" s="8" t="s">
        <v>21</v>
      </c>
      <c r="C76" s="8" t="s">
        <v>112</v>
      </c>
      <c r="D76" s="8" t="s">
        <v>23</v>
      </c>
      <c r="E76" s="8" t="s">
        <v>26</v>
      </c>
      <c r="F76" s="8"/>
      <c r="G76" s="8" t="s">
        <v>106</v>
      </c>
      <c r="H76" s="8" t="s">
        <v>42</v>
      </c>
      <c r="I76" s="8"/>
      <c r="J76" s="8">
        <v>5</v>
      </c>
      <c r="K76" s="8">
        <v>87</v>
      </c>
      <c r="L76" s="8"/>
      <c r="M76" s="8"/>
      <c r="N76" s="8"/>
    </row>
    <row r="77" s="1" customFormat="1" ht="12.6" customHeight="1" spans="1:14">
      <c r="A77" s="10" t="str">
        <f>IF(B77="户主",COUNTIF($B$5:B77,$B$5),"")</f>
        <v/>
      </c>
      <c r="B77" s="8" t="s">
        <v>21</v>
      </c>
      <c r="C77" s="8" t="s">
        <v>113</v>
      </c>
      <c r="D77" s="8" t="s">
        <v>23</v>
      </c>
      <c r="E77" s="8" t="s">
        <v>26</v>
      </c>
      <c r="F77" s="8"/>
      <c r="G77" s="8" t="s">
        <v>106</v>
      </c>
      <c r="H77" s="8" t="s">
        <v>42</v>
      </c>
      <c r="I77" s="8"/>
      <c r="J77" s="8"/>
      <c r="K77" s="8"/>
      <c r="L77" s="8"/>
      <c r="M77" s="8"/>
      <c r="N77" s="8"/>
    </row>
    <row r="78" s="1" customFormat="1" ht="12.6" customHeight="1" spans="1:14">
      <c r="A78" s="10">
        <f>IF(B78="户主",COUNTIF($B$5:B78,$B$5),"")</f>
        <v>30</v>
      </c>
      <c r="B78" s="8" t="s">
        <v>16</v>
      </c>
      <c r="C78" s="8" t="s">
        <v>114</v>
      </c>
      <c r="D78" s="8" t="s">
        <v>18</v>
      </c>
      <c r="E78" s="8" t="s">
        <v>16</v>
      </c>
      <c r="F78" s="8">
        <v>1</v>
      </c>
      <c r="G78" s="8" t="s">
        <v>106</v>
      </c>
      <c r="H78" s="8" t="s">
        <v>20</v>
      </c>
      <c r="I78" s="20">
        <f>289*F78</f>
        <v>289</v>
      </c>
      <c r="J78" s="8">
        <v>2</v>
      </c>
      <c r="K78" s="8">
        <v>58</v>
      </c>
      <c r="L78" s="8">
        <f>I78+K78</f>
        <v>347</v>
      </c>
      <c r="M78" s="8">
        <v>15</v>
      </c>
      <c r="N78" s="8">
        <f>L78*3+M78</f>
        <v>1056</v>
      </c>
    </row>
    <row r="79" s="1" customFormat="1" ht="12.6" customHeight="1" spans="1:14">
      <c r="A79" s="10">
        <f>IF(B79="户主",COUNTIF($B$5:B79,$B$5),"")</f>
        <v>31</v>
      </c>
      <c r="B79" s="8" t="s">
        <v>16</v>
      </c>
      <c r="C79" s="8" t="s">
        <v>115</v>
      </c>
      <c r="D79" s="8" t="s">
        <v>18</v>
      </c>
      <c r="E79" s="8" t="s">
        <v>16</v>
      </c>
      <c r="F79" s="8">
        <v>3</v>
      </c>
      <c r="G79" s="8" t="s">
        <v>116</v>
      </c>
      <c r="H79" s="8" t="s">
        <v>38</v>
      </c>
      <c r="I79" s="20">
        <f>245*F79</f>
        <v>735</v>
      </c>
      <c r="J79" s="8">
        <v>6</v>
      </c>
      <c r="K79" s="10">
        <v>145</v>
      </c>
      <c r="L79" s="8">
        <f>I79+K79+K80+K81</f>
        <v>880</v>
      </c>
      <c r="M79" s="8">
        <v>15</v>
      </c>
      <c r="N79" s="8">
        <f>L79*3+M79</f>
        <v>2655</v>
      </c>
    </row>
    <row r="80" s="1" customFormat="1" ht="12.6" customHeight="1" spans="1:14">
      <c r="A80" s="10" t="str">
        <f>IF(B80="户主",COUNTIF($B$5:B80,$B$5),"")</f>
        <v/>
      </c>
      <c r="B80" s="8" t="s">
        <v>21</v>
      </c>
      <c r="C80" s="8" t="s">
        <v>117</v>
      </c>
      <c r="D80" s="8" t="s">
        <v>18</v>
      </c>
      <c r="E80" s="8" t="s">
        <v>30</v>
      </c>
      <c r="F80" s="8"/>
      <c r="G80" s="8" t="s">
        <v>116</v>
      </c>
      <c r="H80" s="8" t="s">
        <v>38</v>
      </c>
      <c r="I80" s="8"/>
      <c r="J80" s="8"/>
      <c r="K80" s="8"/>
      <c r="L80" s="8"/>
      <c r="M80" s="8"/>
      <c r="N80" s="8"/>
    </row>
    <row r="81" s="1" customFormat="1" ht="12.6" customHeight="1" spans="1:14">
      <c r="A81" s="10" t="str">
        <f>IF(B81="户主",COUNTIF($B$5:B81,$B$5),"")</f>
        <v/>
      </c>
      <c r="B81" s="8" t="s">
        <v>21</v>
      </c>
      <c r="C81" s="8" t="s">
        <v>118</v>
      </c>
      <c r="D81" s="8" t="s">
        <v>23</v>
      </c>
      <c r="E81" s="8" t="s">
        <v>45</v>
      </c>
      <c r="F81" s="8"/>
      <c r="G81" s="8" t="s">
        <v>116</v>
      </c>
      <c r="H81" s="8" t="s">
        <v>38</v>
      </c>
      <c r="I81" s="8"/>
      <c r="J81" s="8"/>
      <c r="K81" s="8"/>
      <c r="L81" s="8"/>
      <c r="M81" s="8"/>
      <c r="N81" s="8"/>
    </row>
    <row r="82" s="1" customFormat="1" ht="12.6" customHeight="1" spans="1:14">
      <c r="A82" s="10">
        <f>IF(B82="户主",COUNTIF($B$5:B82,$B$5),"")</f>
        <v>32</v>
      </c>
      <c r="B82" s="8" t="s">
        <v>16</v>
      </c>
      <c r="C82" s="8" t="s">
        <v>119</v>
      </c>
      <c r="D82" s="8" t="s">
        <v>23</v>
      </c>
      <c r="E82" s="8" t="s">
        <v>16</v>
      </c>
      <c r="F82" s="8">
        <v>1</v>
      </c>
      <c r="G82" s="8" t="s">
        <v>120</v>
      </c>
      <c r="H82" s="8" t="s">
        <v>20</v>
      </c>
      <c r="I82" s="20">
        <f>289*F82</f>
        <v>289</v>
      </c>
      <c r="J82" s="8">
        <v>2</v>
      </c>
      <c r="K82" s="8">
        <v>58</v>
      </c>
      <c r="L82" s="8">
        <f>I82+K82</f>
        <v>347</v>
      </c>
      <c r="M82" s="8">
        <v>15</v>
      </c>
      <c r="N82" s="8">
        <f>L82*3+M82</f>
        <v>1056</v>
      </c>
    </row>
    <row r="83" s="1" customFormat="1" ht="12.6" customHeight="1" spans="1:14">
      <c r="A83" s="10">
        <f>IF(B83="户主",COUNTIF($B$5:B83,$B$5),"")</f>
        <v>33</v>
      </c>
      <c r="B83" s="8" t="s">
        <v>16</v>
      </c>
      <c r="C83" s="8" t="s">
        <v>121</v>
      </c>
      <c r="D83" s="8" t="s">
        <v>18</v>
      </c>
      <c r="E83" s="8" t="s">
        <v>16</v>
      </c>
      <c r="F83" s="8">
        <v>3</v>
      </c>
      <c r="G83" s="8" t="s">
        <v>120</v>
      </c>
      <c r="H83" s="8" t="s">
        <v>20</v>
      </c>
      <c r="I83" s="20">
        <f>289*F83</f>
        <v>867</v>
      </c>
      <c r="J83" s="8">
        <v>2</v>
      </c>
      <c r="K83" s="8">
        <v>58</v>
      </c>
      <c r="L83" s="8">
        <f>I83+K83+K84+K85</f>
        <v>1012</v>
      </c>
      <c r="M83" s="8">
        <v>15</v>
      </c>
      <c r="N83" s="8">
        <f>L83*3+M83</f>
        <v>3051</v>
      </c>
    </row>
    <row r="84" s="1" customFormat="1" ht="12.6" customHeight="1" spans="1:14">
      <c r="A84" s="10" t="str">
        <f>IF(B84="户主",COUNTIF($B$5:B84,$B$5),"")</f>
        <v/>
      </c>
      <c r="B84" s="8" t="s">
        <v>21</v>
      </c>
      <c r="C84" s="8" t="s">
        <v>122</v>
      </c>
      <c r="D84" s="8" t="s">
        <v>18</v>
      </c>
      <c r="E84" s="8" t="s">
        <v>30</v>
      </c>
      <c r="F84" s="8"/>
      <c r="G84" s="8" t="s">
        <v>120</v>
      </c>
      <c r="H84" s="8" t="s">
        <v>20</v>
      </c>
      <c r="I84" s="8"/>
      <c r="J84" s="8"/>
      <c r="K84" s="8"/>
      <c r="L84" s="8"/>
      <c r="M84" s="8"/>
      <c r="N84" s="8"/>
    </row>
    <row r="85" s="1" customFormat="1" ht="12.6" customHeight="1" spans="1:14">
      <c r="A85" s="10" t="str">
        <f>IF(B85="户主",COUNTIF($B$5:B85,$B$5),"")</f>
        <v/>
      </c>
      <c r="B85" s="8" t="s">
        <v>21</v>
      </c>
      <c r="C85" s="8" t="s">
        <v>123</v>
      </c>
      <c r="D85" s="8" t="s">
        <v>18</v>
      </c>
      <c r="E85" s="8" t="s">
        <v>47</v>
      </c>
      <c r="F85" s="8"/>
      <c r="G85" s="8" t="s">
        <v>120</v>
      </c>
      <c r="H85" s="8" t="s">
        <v>20</v>
      </c>
      <c r="I85" s="8"/>
      <c r="J85" s="8">
        <v>3</v>
      </c>
      <c r="K85" s="8">
        <v>87</v>
      </c>
      <c r="L85" s="8"/>
      <c r="M85" s="8"/>
      <c r="N85" s="8"/>
    </row>
    <row r="86" s="1" customFormat="1" ht="12.6" customHeight="1" spans="1:14">
      <c r="A86" s="10">
        <f>IF(B86="户主",COUNTIF($B$5:B86,$B$5),"")</f>
        <v>34</v>
      </c>
      <c r="B86" s="8" t="s">
        <v>16</v>
      </c>
      <c r="C86" s="8" t="s">
        <v>124</v>
      </c>
      <c r="D86" s="8" t="s">
        <v>18</v>
      </c>
      <c r="E86" s="8" t="s">
        <v>16</v>
      </c>
      <c r="F86" s="8">
        <v>3</v>
      </c>
      <c r="G86" s="8" t="s">
        <v>120</v>
      </c>
      <c r="H86" s="8" t="s">
        <v>38</v>
      </c>
      <c r="I86" s="20">
        <f>245*F86</f>
        <v>735</v>
      </c>
      <c r="J86" s="8"/>
      <c r="K86" s="8"/>
      <c r="L86" s="8">
        <f>I86+K86</f>
        <v>735</v>
      </c>
      <c r="M86" s="8">
        <v>15</v>
      </c>
      <c r="N86" s="8">
        <f>L86*3+M86</f>
        <v>2220</v>
      </c>
    </row>
    <row r="87" s="1" customFormat="1" ht="12.6" customHeight="1" spans="1:14">
      <c r="A87" s="10" t="str">
        <f>IF(B87="户主",COUNTIF($B$5:B87,$B$5),"")</f>
        <v/>
      </c>
      <c r="B87" s="8" t="s">
        <v>21</v>
      </c>
      <c r="C87" s="8" t="s">
        <v>125</v>
      </c>
      <c r="D87" s="8" t="s">
        <v>23</v>
      </c>
      <c r="E87" s="8" t="s">
        <v>85</v>
      </c>
      <c r="F87" s="8"/>
      <c r="G87" s="8" t="s">
        <v>120</v>
      </c>
      <c r="H87" s="8" t="s">
        <v>38</v>
      </c>
      <c r="I87" s="8"/>
      <c r="J87" s="8"/>
      <c r="K87" s="8"/>
      <c r="L87" s="8"/>
      <c r="M87" s="8"/>
      <c r="N87" s="8"/>
    </row>
    <row r="88" s="1" customFormat="1" ht="12.6" customHeight="1" spans="1:14">
      <c r="A88" s="10" t="str">
        <f>IF(B88="户主",COUNTIF($B$5:B88,$B$5),"")</f>
        <v/>
      </c>
      <c r="B88" s="8" t="s">
        <v>21</v>
      </c>
      <c r="C88" s="8" t="s">
        <v>126</v>
      </c>
      <c r="D88" s="8" t="s">
        <v>18</v>
      </c>
      <c r="E88" s="8" t="s">
        <v>30</v>
      </c>
      <c r="F88" s="8"/>
      <c r="G88" s="8" t="s">
        <v>120</v>
      </c>
      <c r="H88" s="8" t="s">
        <v>38</v>
      </c>
      <c r="I88" s="8"/>
      <c r="J88" s="8"/>
      <c r="K88" s="8"/>
      <c r="L88" s="8"/>
      <c r="M88" s="8"/>
      <c r="N88" s="8"/>
    </row>
    <row r="89" s="1" customFormat="1" ht="12.6" customHeight="1" spans="1:14">
      <c r="A89" s="10">
        <f>IF(B89="户主",COUNTIF($B$5:B89,$B$5),"")</f>
        <v>35</v>
      </c>
      <c r="B89" s="8" t="s">
        <v>16</v>
      </c>
      <c r="C89" s="8" t="s">
        <v>127</v>
      </c>
      <c r="D89" s="8" t="s">
        <v>18</v>
      </c>
      <c r="E89" s="8" t="s">
        <v>16</v>
      </c>
      <c r="F89" s="8">
        <v>2</v>
      </c>
      <c r="G89" s="8" t="s">
        <v>120</v>
      </c>
      <c r="H89" s="8" t="s">
        <v>38</v>
      </c>
      <c r="I89" s="20">
        <f>245*F89</f>
        <v>490</v>
      </c>
      <c r="J89" s="8"/>
      <c r="K89" s="8"/>
      <c r="L89" s="8">
        <f>I89+K89</f>
        <v>490</v>
      </c>
      <c r="M89" s="8">
        <v>15</v>
      </c>
      <c r="N89" s="8">
        <f>L89*3+M89</f>
        <v>1485</v>
      </c>
    </row>
    <row r="90" s="1" customFormat="1" ht="12.6" customHeight="1" spans="1:14">
      <c r="A90" s="10" t="str">
        <f>IF(B90="户主",COUNTIF($B$5:B90,$B$5),"")</f>
        <v/>
      </c>
      <c r="B90" s="8" t="s">
        <v>21</v>
      </c>
      <c r="C90" s="8" t="s">
        <v>128</v>
      </c>
      <c r="D90" s="8" t="s">
        <v>18</v>
      </c>
      <c r="E90" s="8" t="s">
        <v>30</v>
      </c>
      <c r="F90" s="8"/>
      <c r="G90" s="8" t="s">
        <v>120</v>
      </c>
      <c r="H90" s="8" t="s">
        <v>38</v>
      </c>
      <c r="I90" s="8"/>
      <c r="J90" s="8"/>
      <c r="K90" s="8"/>
      <c r="L90" s="8"/>
      <c r="M90" s="8"/>
      <c r="N90" s="8"/>
    </row>
    <row r="91" s="1" customFormat="1" ht="12.6" customHeight="1" spans="1:14">
      <c r="A91" s="10">
        <f>IF(B91="户主",COUNTIF($B$5:B91,$B$5),"")</f>
        <v>36</v>
      </c>
      <c r="B91" s="12" t="s">
        <v>16</v>
      </c>
      <c r="C91" s="12" t="s">
        <v>129</v>
      </c>
      <c r="D91" s="12" t="s">
        <v>18</v>
      </c>
      <c r="E91" s="12" t="s">
        <v>16</v>
      </c>
      <c r="F91" s="12">
        <v>3</v>
      </c>
      <c r="G91" s="12" t="s">
        <v>120</v>
      </c>
      <c r="H91" s="12" t="s">
        <v>38</v>
      </c>
      <c r="I91" s="20">
        <f>245*F91</f>
        <v>735</v>
      </c>
      <c r="J91" s="8"/>
      <c r="K91" s="8"/>
      <c r="L91" s="8">
        <f>I91+K91</f>
        <v>735</v>
      </c>
      <c r="M91" s="8">
        <v>15</v>
      </c>
      <c r="N91" s="8">
        <f>L91*3+M91</f>
        <v>2220</v>
      </c>
    </row>
    <row r="92" s="1" customFormat="1" ht="12.6" customHeight="1" spans="1:14">
      <c r="A92" s="10" t="str">
        <f>IF(B92="户主",COUNTIF($B$5:B92,$B$5),"")</f>
        <v/>
      </c>
      <c r="B92" s="12" t="s">
        <v>21</v>
      </c>
      <c r="C92" s="12" t="s">
        <v>130</v>
      </c>
      <c r="D92" s="12" t="s">
        <v>23</v>
      </c>
      <c r="E92" s="12" t="s">
        <v>24</v>
      </c>
      <c r="F92" s="12"/>
      <c r="G92" s="12" t="s">
        <v>120</v>
      </c>
      <c r="H92" s="12" t="s">
        <v>38</v>
      </c>
      <c r="I92" s="20"/>
      <c r="J92" s="8"/>
      <c r="K92" s="8"/>
      <c r="L92" s="8"/>
      <c r="M92" s="8"/>
      <c r="N92" s="8"/>
    </row>
    <row r="93" s="1" customFormat="1" ht="12.6" customHeight="1" spans="1:14">
      <c r="A93" s="10" t="str">
        <f>IF(B93="户主",COUNTIF($B$5:B93,$B$5),"")</f>
        <v/>
      </c>
      <c r="B93" s="12" t="s">
        <v>21</v>
      </c>
      <c r="C93" s="12" t="s">
        <v>131</v>
      </c>
      <c r="D93" s="12" t="s">
        <v>18</v>
      </c>
      <c r="E93" s="12" t="s">
        <v>30</v>
      </c>
      <c r="F93" s="12"/>
      <c r="G93" s="12" t="s">
        <v>120</v>
      </c>
      <c r="H93" s="12" t="s">
        <v>38</v>
      </c>
      <c r="I93" s="20"/>
      <c r="J93" s="8"/>
      <c r="K93" s="8"/>
      <c r="L93" s="8"/>
      <c r="M93" s="8"/>
      <c r="N93" s="8"/>
    </row>
    <row r="94" s="1" customFormat="1" ht="12.6" customHeight="1" spans="1:14">
      <c r="A94" s="10">
        <f>IF(B94="户主",COUNTIF($B$5:B94,$B$5),"")</f>
        <v>37</v>
      </c>
      <c r="B94" s="8" t="s">
        <v>16</v>
      </c>
      <c r="C94" s="8" t="s">
        <v>132</v>
      </c>
      <c r="D94" s="9" t="s">
        <v>18</v>
      </c>
      <c r="E94" s="9" t="s">
        <v>16</v>
      </c>
      <c r="F94" s="25">
        <v>4</v>
      </c>
      <c r="G94" s="9" t="s">
        <v>116</v>
      </c>
      <c r="H94" s="9" t="s">
        <v>38</v>
      </c>
      <c r="I94" s="20">
        <f>245*F94</f>
        <v>980</v>
      </c>
      <c r="J94" s="8">
        <v>6</v>
      </c>
      <c r="K94" s="10">
        <v>145</v>
      </c>
      <c r="L94" s="8">
        <f>I94+K94+K95+K96+K97</f>
        <v>1125</v>
      </c>
      <c r="M94" s="8">
        <v>15</v>
      </c>
      <c r="N94" s="8">
        <f>L94*3+M94</f>
        <v>3390</v>
      </c>
    </row>
    <row r="95" s="1" customFormat="1" ht="12.6" customHeight="1" spans="1:14">
      <c r="A95" s="10" t="str">
        <f>IF(B95="户主",COUNTIF($B$5:B95,$B$5),"")</f>
        <v/>
      </c>
      <c r="B95" s="8" t="s">
        <v>21</v>
      </c>
      <c r="C95" s="8" t="s">
        <v>133</v>
      </c>
      <c r="D95" s="9" t="s">
        <v>23</v>
      </c>
      <c r="E95" s="9" t="s">
        <v>24</v>
      </c>
      <c r="F95" s="9"/>
      <c r="G95" s="9" t="s">
        <v>116</v>
      </c>
      <c r="H95" s="9" t="s">
        <v>38</v>
      </c>
      <c r="I95" s="9"/>
      <c r="J95" s="8"/>
      <c r="K95" s="8"/>
      <c r="L95" s="28"/>
      <c r="M95" s="8"/>
      <c r="N95" s="8"/>
    </row>
    <row r="96" s="1" customFormat="1" ht="12.6" customHeight="1" spans="1:14">
      <c r="A96" s="10" t="str">
        <f>IF(B96="户主",COUNTIF($B$5:B96,$B$5),"")</f>
        <v/>
      </c>
      <c r="B96" s="8" t="s">
        <v>21</v>
      </c>
      <c r="C96" s="8" t="s">
        <v>134</v>
      </c>
      <c r="D96" s="8" t="s">
        <v>23</v>
      </c>
      <c r="E96" s="9" t="s">
        <v>26</v>
      </c>
      <c r="F96" s="9"/>
      <c r="G96" s="9" t="s">
        <v>116</v>
      </c>
      <c r="H96" s="9" t="s">
        <v>38</v>
      </c>
      <c r="I96" s="9"/>
      <c r="J96" s="8"/>
      <c r="K96" s="8"/>
      <c r="L96" s="28"/>
      <c r="M96" s="8"/>
      <c r="N96" s="8"/>
    </row>
    <row r="97" s="1" customFormat="1" ht="12.6" customHeight="1" spans="1:14">
      <c r="A97" s="10" t="str">
        <f>IF(B97="户主",COUNTIF($B$5:B97,$B$5),"")</f>
        <v/>
      </c>
      <c r="B97" s="8" t="s">
        <v>21</v>
      </c>
      <c r="C97" s="8" t="s">
        <v>135</v>
      </c>
      <c r="D97" s="9" t="s">
        <v>18</v>
      </c>
      <c r="E97" s="9" t="s">
        <v>30</v>
      </c>
      <c r="F97" s="9"/>
      <c r="G97" s="9" t="s">
        <v>116</v>
      </c>
      <c r="H97" s="9" t="s">
        <v>38</v>
      </c>
      <c r="I97" s="9"/>
      <c r="J97" s="8"/>
      <c r="K97" s="8"/>
      <c r="L97" s="28"/>
      <c r="M97" s="8"/>
      <c r="N97" s="8"/>
    </row>
    <row r="98" s="1" customFormat="1" ht="12.6" customHeight="1" spans="1:14">
      <c r="A98" s="10">
        <f>IF(B98="户主",COUNTIF($B$5:B98,$B$5),"")</f>
        <v>38</v>
      </c>
      <c r="B98" s="8" t="s">
        <v>16</v>
      </c>
      <c r="C98" s="8" t="s">
        <v>136</v>
      </c>
      <c r="D98" s="9" t="s">
        <v>18</v>
      </c>
      <c r="E98" s="9" t="s">
        <v>16</v>
      </c>
      <c r="F98" s="25">
        <v>1</v>
      </c>
      <c r="G98" s="9" t="s">
        <v>120</v>
      </c>
      <c r="H98" s="9" t="s">
        <v>20</v>
      </c>
      <c r="I98" s="20">
        <f>289*F98</f>
        <v>289</v>
      </c>
      <c r="J98" s="8"/>
      <c r="K98" s="8"/>
      <c r="L98" s="8">
        <f>I98+K98</f>
        <v>289</v>
      </c>
      <c r="M98" s="8">
        <v>15</v>
      </c>
      <c r="N98" s="8">
        <f>L98*3+M98</f>
        <v>882</v>
      </c>
    </row>
    <row r="99" s="1" customFormat="1" ht="12.6" customHeight="1" spans="1:14">
      <c r="A99" s="10">
        <f>IF(B99="户主",COUNTIF($B$5:B99,$B$5),"")</f>
        <v>39</v>
      </c>
      <c r="B99" s="12" t="s">
        <v>16</v>
      </c>
      <c r="C99" s="10" t="s">
        <v>137</v>
      </c>
      <c r="D99" s="12" t="s">
        <v>18</v>
      </c>
      <c r="E99" s="10" t="s">
        <v>16</v>
      </c>
      <c r="F99" s="10">
        <v>2</v>
      </c>
      <c r="G99" s="10" t="s">
        <v>138</v>
      </c>
      <c r="H99" s="10" t="s">
        <v>38</v>
      </c>
      <c r="I99" s="20">
        <f>245*F99</f>
        <v>490</v>
      </c>
      <c r="J99" s="10"/>
      <c r="K99" s="10"/>
      <c r="L99" s="8">
        <f>I99+K99</f>
        <v>490</v>
      </c>
      <c r="M99" s="8">
        <v>15</v>
      </c>
      <c r="N99" s="8">
        <f>L99*3+M99</f>
        <v>1485</v>
      </c>
    </row>
    <row r="100" s="1" customFormat="1" ht="12.6" customHeight="1" spans="1:14">
      <c r="A100" s="10" t="str">
        <f>IF(B100="户主",COUNTIF($B$5:B100,$B$5),"")</f>
        <v/>
      </c>
      <c r="B100" s="10" t="s">
        <v>21</v>
      </c>
      <c r="C100" s="10" t="s">
        <v>139</v>
      </c>
      <c r="D100" s="12" t="s">
        <v>23</v>
      </c>
      <c r="E100" s="10" t="s">
        <v>85</v>
      </c>
      <c r="F100" s="10"/>
      <c r="G100" s="10" t="s">
        <v>138</v>
      </c>
      <c r="H100" s="10" t="s">
        <v>38</v>
      </c>
      <c r="I100" s="10"/>
      <c r="J100" s="10"/>
      <c r="K100" s="10"/>
      <c r="L100" s="8"/>
      <c r="M100" s="8"/>
      <c r="N100" s="8"/>
    </row>
    <row r="101" s="1" customFormat="1" ht="12.6" customHeight="1" spans="1:14">
      <c r="A101" s="10">
        <f>IF(B101="户主",COUNTIF($B$5:B101,$B$5),"")</f>
        <v>40</v>
      </c>
      <c r="B101" s="12" t="s">
        <v>16</v>
      </c>
      <c r="C101" s="26" t="s">
        <v>140</v>
      </c>
      <c r="D101" s="12" t="s">
        <v>23</v>
      </c>
      <c r="E101" s="26" t="s">
        <v>85</v>
      </c>
      <c r="F101" s="26">
        <v>1</v>
      </c>
      <c r="G101" s="26" t="s">
        <v>138</v>
      </c>
      <c r="H101" s="26" t="s">
        <v>38</v>
      </c>
      <c r="I101" s="20">
        <f>245*F101</f>
        <v>245</v>
      </c>
      <c r="J101" s="26"/>
      <c r="K101" s="26"/>
      <c r="L101" s="8">
        <f>I101+K101</f>
        <v>245</v>
      </c>
      <c r="M101" s="8">
        <v>15</v>
      </c>
      <c r="N101" s="8">
        <f>L101*3+M101</f>
        <v>750</v>
      </c>
    </row>
    <row r="102" s="1" customFormat="1" ht="12.6" customHeight="1" spans="1:14">
      <c r="A102" s="10">
        <f>IF(B102="户主",COUNTIF($B$5:B102,$B$5),"")</f>
        <v>41</v>
      </c>
      <c r="B102" s="8" t="s">
        <v>16</v>
      </c>
      <c r="C102" s="8" t="s">
        <v>141</v>
      </c>
      <c r="D102" s="8" t="s">
        <v>18</v>
      </c>
      <c r="E102" s="8" t="s">
        <v>16</v>
      </c>
      <c r="F102" s="8">
        <v>4</v>
      </c>
      <c r="G102" s="8" t="s">
        <v>138</v>
      </c>
      <c r="H102" s="8" t="s">
        <v>42</v>
      </c>
      <c r="I102" s="20">
        <f>130*F102</f>
        <v>520</v>
      </c>
      <c r="J102" s="8"/>
      <c r="K102" s="8"/>
      <c r="L102" s="8">
        <f>I102+K102</f>
        <v>520</v>
      </c>
      <c r="M102" s="8">
        <v>15</v>
      </c>
      <c r="N102" s="8">
        <f>L102*3+M102</f>
        <v>1575</v>
      </c>
    </row>
    <row r="103" s="1" customFormat="1" ht="12.6" customHeight="1" spans="1:14">
      <c r="A103" s="10" t="str">
        <f>IF(B103="户主",COUNTIF($B$5:B103,$B$5),"")</f>
        <v/>
      </c>
      <c r="B103" s="8" t="s">
        <v>21</v>
      </c>
      <c r="C103" s="8" t="s">
        <v>142</v>
      </c>
      <c r="D103" s="8" t="s">
        <v>23</v>
      </c>
      <c r="E103" s="8" t="s">
        <v>24</v>
      </c>
      <c r="F103" s="8"/>
      <c r="G103" s="8" t="s">
        <v>138</v>
      </c>
      <c r="H103" s="8" t="s">
        <v>42</v>
      </c>
      <c r="I103" s="8"/>
      <c r="J103" s="8"/>
      <c r="K103" s="8"/>
      <c r="L103" s="8"/>
      <c r="M103" s="8"/>
      <c r="N103" s="8"/>
    </row>
    <row r="104" s="1" customFormat="1" ht="12.6" customHeight="1" spans="1:14">
      <c r="A104" s="10" t="str">
        <f>IF(B104="户主",COUNTIF($B$5:B104,$B$5),"")</f>
        <v/>
      </c>
      <c r="B104" s="8" t="s">
        <v>21</v>
      </c>
      <c r="C104" s="8" t="s">
        <v>143</v>
      </c>
      <c r="D104" s="8" t="s">
        <v>18</v>
      </c>
      <c r="E104" s="8" t="s">
        <v>30</v>
      </c>
      <c r="F104" s="8"/>
      <c r="G104" s="8" t="s">
        <v>138</v>
      </c>
      <c r="H104" s="8" t="s">
        <v>42</v>
      </c>
      <c r="I104" s="8"/>
      <c r="J104" s="8"/>
      <c r="K104" s="8"/>
      <c r="L104" s="8"/>
      <c r="M104" s="8"/>
      <c r="N104" s="8"/>
    </row>
    <row r="105" s="1" customFormat="1" ht="12.6" customHeight="1" spans="1:14">
      <c r="A105" s="10" t="str">
        <f>IF(B105="户主",COUNTIF($B$5:B105,$B$5),"")</f>
        <v/>
      </c>
      <c r="B105" s="8" t="s">
        <v>21</v>
      </c>
      <c r="C105" s="8" t="s">
        <v>144</v>
      </c>
      <c r="D105" s="8" t="s">
        <v>23</v>
      </c>
      <c r="E105" s="8" t="s">
        <v>26</v>
      </c>
      <c r="F105" s="8"/>
      <c r="G105" s="8" t="s">
        <v>138</v>
      </c>
      <c r="H105" s="8" t="s">
        <v>42</v>
      </c>
      <c r="I105" s="8"/>
      <c r="J105" s="8"/>
      <c r="K105" s="8"/>
      <c r="L105" s="8"/>
      <c r="M105" s="8"/>
      <c r="N105" s="8"/>
    </row>
    <row r="106" s="1" customFormat="1" ht="12.6" customHeight="1" spans="1:14">
      <c r="A106" s="10">
        <f>IF(B106="户主",COUNTIF($B$5:B106,$B$5),"")</f>
        <v>42</v>
      </c>
      <c r="B106" s="12" t="s">
        <v>16</v>
      </c>
      <c r="C106" s="10" t="s">
        <v>145</v>
      </c>
      <c r="D106" s="12" t="s">
        <v>18</v>
      </c>
      <c r="E106" s="10" t="s">
        <v>16</v>
      </c>
      <c r="F106" s="10">
        <v>4</v>
      </c>
      <c r="G106" s="10" t="s">
        <v>146</v>
      </c>
      <c r="H106" s="8" t="s">
        <v>42</v>
      </c>
      <c r="I106" s="20">
        <f>130*F106</f>
        <v>520</v>
      </c>
      <c r="J106" s="10"/>
      <c r="K106" s="10"/>
      <c r="L106" s="8">
        <f>I106+K106+K107+K108+K109</f>
        <v>636</v>
      </c>
      <c r="M106" s="8">
        <v>15</v>
      </c>
      <c r="N106" s="8">
        <f>L106*3+M106</f>
        <v>1923</v>
      </c>
    </row>
    <row r="107" s="1" customFormat="1" ht="12.6" customHeight="1" spans="1:14">
      <c r="A107" s="10" t="str">
        <f>IF(B107="户主",COUNTIF($B$5:B107,$B$5),"")</f>
        <v/>
      </c>
      <c r="B107" s="10" t="s">
        <v>21</v>
      </c>
      <c r="C107" s="10" t="s">
        <v>147</v>
      </c>
      <c r="D107" s="12" t="s">
        <v>18</v>
      </c>
      <c r="E107" s="10" t="s">
        <v>90</v>
      </c>
      <c r="F107" s="10"/>
      <c r="G107" s="10" t="s">
        <v>146</v>
      </c>
      <c r="H107" s="8" t="s">
        <v>42</v>
      </c>
      <c r="I107" s="10"/>
      <c r="J107" s="10">
        <v>2</v>
      </c>
      <c r="K107" s="8">
        <v>58</v>
      </c>
      <c r="L107" s="8"/>
      <c r="M107" s="8"/>
      <c r="N107" s="8"/>
    </row>
    <row r="108" s="1" customFormat="1" ht="12.6" customHeight="1" spans="1:14">
      <c r="A108" s="10" t="str">
        <f>IF(B108="户主",COUNTIF($B$5:B108,$B$5),"")</f>
        <v/>
      </c>
      <c r="B108" s="10" t="s">
        <v>21</v>
      </c>
      <c r="C108" s="10" t="s">
        <v>148</v>
      </c>
      <c r="D108" s="12" t="s">
        <v>23</v>
      </c>
      <c r="E108" s="10" t="s">
        <v>149</v>
      </c>
      <c r="F108" s="10"/>
      <c r="G108" s="10" t="s">
        <v>146</v>
      </c>
      <c r="H108" s="8" t="s">
        <v>42</v>
      </c>
      <c r="I108" s="10"/>
      <c r="J108" s="10">
        <v>2</v>
      </c>
      <c r="K108" s="8">
        <v>58</v>
      </c>
      <c r="L108" s="8"/>
      <c r="M108" s="8"/>
      <c r="N108" s="8"/>
    </row>
    <row r="109" s="1" customFormat="1" ht="12.6" customHeight="1" spans="1:14">
      <c r="A109" s="10" t="str">
        <f>IF(B109="户主",COUNTIF($B$5:B109,$B$5),"")</f>
        <v/>
      </c>
      <c r="B109" s="10" t="s">
        <v>21</v>
      </c>
      <c r="C109" s="10" t="s">
        <v>150</v>
      </c>
      <c r="D109" s="12" t="s">
        <v>23</v>
      </c>
      <c r="E109" s="10" t="s">
        <v>151</v>
      </c>
      <c r="F109" s="10"/>
      <c r="G109" s="10" t="s">
        <v>146</v>
      </c>
      <c r="H109" s="8" t="s">
        <v>42</v>
      </c>
      <c r="I109" s="10"/>
      <c r="J109" s="10"/>
      <c r="K109" s="10"/>
      <c r="L109" s="8"/>
      <c r="M109" s="8"/>
      <c r="N109" s="8"/>
    </row>
    <row r="110" s="1" customFormat="1" ht="12.6" customHeight="1" spans="1:14">
      <c r="A110" s="10">
        <f>IF(B110="户主",COUNTIF($B$5:B110,$B$5),"")</f>
        <v>43</v>
      </c>
      <c r="B110" s="12" t="s">
        <v>16</v>
      </c>
      <c r="C110" s="10" t="s">
        <v>152</v>
      </c>
      <c r="D110" s="12" t="s">
        <v>18</v>
      </c>
      <c r="E110" s="10" t="s">
        <v>16</v>
      </c>
      <c r="F110" s="10">
        <v>2</v>
      </c>
      <c r="G110" s="10" t="s">
        <v>153</v>
      </c>
      <c r="H110" s="10" t="s">
        <v>20</v>
      </c>
      <c r="I110" s="20">
        <f>289*F110</f>
        <v>578</v>
      </c>
      <c r="J110" s="10"/>
      <c r="K110" s="10"/>
      <c r="L110" s="8">
        <f>I110+K110+K111</f>
        <v>578</v>
      </c>
      <c r="M110" s="8">
        <v>15</v>
      </c>
      <c r="N110" s="8">
        <f>L110*3+M110</f>
        <v>1749</v>
      </c>
    </row>
    <row r="111" s="1" customFormat="1" ht="12.6" customHeight="1" spans="1:14">
      <c r="A111" s="10" t="str">
        <f>IF(B111="户主",COUNTIF($B$5:B111,$B$5),"")</f>
        <v/>
      </c>
      <c r="B111" s="10" t="s">
        <v>21</v>
      </c>
      <c r="C111" s="10" t="s">
        <v>154</v>
      </c>
      <c r="D111" s="12" t="s">
        <v>18</v>
      </c>
      <c r="E111" s="10" t="s">
        <v>155</v>
      </c>
      <c r="F111" s="10"/>
      <c r="G111" s="10" t="s">
        <v>153</v>
      </c>
      <c r="H111" s="10" t="s">
        <v>20</v>
      </c>
      <c r="I111" s="10"/>
      <c r="J111" s="10"/>
      <c r="K111" s="22"/>
      <c r="L111" s="8"/>
      <c r="M111" s="8"/>
      <c r="N111" s="8"/>
    </row>
    <row r="112" s="1" customFormat="1" ht="12.6" customHeight="1" spans="1:14">
      <c r="A112" s="10">
        <f>IF(B112="户主",COUNTIF($B$5:B112,$B$5),"")</f>
        <v>44</v>
      </c>
      <c r="B112" s="12" t="s">
        <v>16</v>
      </c>
      <c r="C112" s="26" t="s">
        <v>156</v>
      </c>
      <c r="D112" s="12" t="s">
        <v>18</v>
      </c>
      <c r="E112" s="26" t="s">
        <v>16</v>
      </c>
      <c r="F112" s="26">
        <v>3</v>
      </c>
      <c r="G112" s="26" t="s">
        <v>157</v>
      </c>
      <c r="H112" s="26" t="s">
        <v>20</v>
      </c>
      <c r="I112" s="20">
        <f>289*F112</f>
        <v>867</v>
      </c>
      <c r="J112" s="26"/>
      <c r="K112" s="26"/>
      <c r="L112" s="8">
        <f>I112+K112</f>
        <v>867</v>
      </c>
      <c r="M112" s="8">
        <v>15</v>
      </c>
      <c r="N112" s="8">
        <f>L112*3+M112</f>
        <v>2616</v>
      </c>
    </row>
    <row r="113" s="1" customFormat="1" ht="12.6" customHeight="1" spans="1:14">
      <c r="A113" s="10" t="str">
        <f>IF(B113="户主",COUNTIF($B$5:B113,$B$5),"")</f>
        <v/>
      </c>
      <c r="B113" s="26" t="s">
        <v>21</v>
      </c>
      <c r="C113" s="26" t="s">
        <v>158</v>
      </c>
      <c r="D113" s="12" t="s">
        <v>18</v>
      </c>
      <c r="E113" s="26" t="s">
        <v>90</v>
      </c>
      <c r="F113" s="26"/>
      <c r="G113" s="26" t="s">
        <v>157</v>
      </c>
      <c r="H113" s="26" t="s">
        <v>20</v>
      </c>
      <c r="I113" s="26"/>
      <c r="J113" s="26"/>
      <c r="K113" s="26"/>
      <c r="L113" s="8"/>
      <c r="M113" s="8"/>
      <c r="N113" s="8"/>
    </row>
    <row r="114" s="1" customFormat="1" ht="12.6" customHeight="1" spans="1:14">
      <c r="A114" s="10" t="str">
        <f>IF(B114="户主",COUNTIF($B$5:B114,$B$5),"")</f>
        <v/>
      </c>
      <c r="B114" s="26" t="s">
        <v>21</v>
      </c>
      <c r="C114" s="26" t="s">
        <v>159</v>
      </c>
      <c r="D114" s="8" t="s">
        <v>23</v>
      </c>
      <c r="E114" s="26" t="s">
        <v>149</v>
      </c>
      <c r="F114" s="26"/>
      <c r="G114" s="26" t="s">
        <v>157</v>
      </c>
      <c r="H114" s="26" t="s">
        <v>20</v>
      </c>
      <c r="I114" s="26"/>
      <c r="J114" s="26"/>
      <c r="K114" s="26"/>
      <c r="L114" s="8"/>
      <c r="M114" s="8"/>
      <c r="N114" s="8"/>
    </row>
    <row r="115" s="1" customFormat="1" ht="12.6" customHeight="1" spans="1:14">
      <c r="A115" s="10">
        <f>IF(B115="户主",COUNTIF($B$5:B115,$B$5),"")</f>
        <v>45</v>
      </c>
      <c r="B115" s="12" t="s">
        <v>16</v>
      </c>
      <c r="C115" s="26" t="s">
        <v>160</v>
      </c>
      <c r="D115" s="12" t="s">
        <v>18</v>
      </c>
      <c r="E115" s="26" t="s">
        <v>16</v>
      </c>
      <c r="F115" s="26">
        <v>3</v>
      </c>
      <c r="G115" s="26" t="s">
        <v>161</v>
      </c>
      <c r="H115" s="26" t="s">
        <v>38</v>
      </c>
      <c r="I115" s="20">
        <f>245*F115</f>
        <v>735</v>
      </c>
      <c r="J115" s="26"/>
      <c r="K115" s="26"/>
      <c r="L115" s="8">
        <f>I115+K115</f>
        <v>735</v>
      </c>
      <c r="M115" s="8">
        <v>15</v>
      </c>
      <c r="N115" s="8">
        <f>L115*3+M115</f>
        <v>2220</v>
      </c>
    </row>
    <row r="116" s="1" customFormat="1" ht="12.6" customHeight="1" spans="1:14">
      <c r="A116" s="10" t="str">
        <f>IF(B116="户主",COUNTIF($B$5:B116,$B$5),"")</f>
        <v/>
      </c>
      <c r="B116" s="26" t="s">
        <v>21</v>
      </c>
      <c r="C116" s="26" t="s">
        <v>162</v>
      </c>
      <c r="D116" s="12" t="s">
        <v>18</v>
      </c>
      <c r="E116" s="26" t="s">
        <v>30</v>
      </c>
      <c r="F116" s="26"/>
      <c r="G116" s="26" t="s">
        <v>161</v>
      </c>
      <c r="H116" s="26" t="s">
        <v>38</v>
      </c>
      <c r="I116" s="26"/>
      <c r="J116" s="26"/>
      <c r="K116" s="26"/>
      <c r="L116" s="8"/>
      <c r="M116" s="8"/>
      <c r="N116" s="8"/>
    </row>
    <row r="117" s="1" customFormat="1" ht="12.6" customHeight="1" spans="1:14">
      <c r="A117" s="10" t="str">
        <f>IF(B117="户主",COUNTIF($B$5:B117,$B$5),"")</f>
        <v/>
      </c>
      <c r="B117" s="26" t="s">
        <v>21</v>
      </c>
      <c r="C117" s="26" t="s">
        <v>163</v>
      </c>
      <c r="D117" s="12" t="s">
        <v>23</v>
      </c>
      <c r="E117" s="26" t="s">
        <v>26</v>
      </c>
      <c r="F117" s="26"/>
      <c r="G117" s="26" t="s">
        <v>161</v>
      </c>
      <c r="H117" s="26" t="s">
        <v>38</v>
      </c>
      <c r="I117" s="26"/>
      <c r="J117" s="26"/>
      <c r="K117" s="26"/>
      <c r="L117" s="8"/>
      <c r="M117" s="8"/>
      <c r="N117" s="8"/>
    </row>
    <row r="118" s="1" customFormat="1" ht="12.6" customHeight="1" spans="1:14">
      <c r="A118" s="10">
        <f>IF(B118="户主",COUNTIF($B$5:B118,$B$5),"")</f>
        <v>46</v>
      </c>
      <c r="B118" s="12" t="s">
        <v>16</v>
      </c>
      <c r="C118" s="27" t="s">
        <v>164</v>
      </c>
      <c r="D118" s="12" t="s">
        <v>18</v>
      </c>
      <c r="E118" s="27" t="s">
        <v>16</v>
      </c>
      <c r="F118" s="27">
        <v>2</v>
      </c>
      <c r="G118" s="27" t="s">
        <v>161</v>
      </c>
      <c r="H118" s="27" t="s">
        <v>20</v>
      </c>
      <c r="I118" s="20">
        <f>F118*289</f>
        <v>578</v>
      </c>
      <c r="J118" s="29">
        <v>2</v>
      </c>
      <c r="K118" s="8">
        <v>58</v>
      </c>
      <c r="L118" s="8">
        <f>I118+K118+K119</f>
        <v>636</v>
      </c>
      <c r="M118" s="8">
        <v>15</v>
      </c>
      <c r="N118" s="8">
        <f>L118*3+M118</f>
        <v>1923</v>
      </c>
    </row>
    <row r="119" s="1" customFormat="1" ht="12.6" customHeight="1" spans="1:14">
      <c r="A119" s="10" t="str">
        <f>IF(B119="户主",COUNTIF($B$5:B119,$B$5),"")</f>
        <v/>
      </c>
      <c r="B119" s="26" t="s">
        <v>21</v>
      </c>
      <c r="C119" s="26" t="s">
        <v>165</v>
      </c>
      <c r="D119" s="12" t="s">
        <v>23</v>
      </c>
      <c r="E119" s="26" t="s">
        <v>85</v>
      </c>
      <c r="F119" s="26"/>
      <c r="G119" s="26" t="s">
        <v>161</v>
      </c>
      <c r="H119" s="27" t="s">
        <v>20</v>
      </c>
      <c r="I119" s="26"/>
      <c r="J119" s="26"/>
      <c r="K119" s="26"/>
      <c r="L119" s="8"/>
      <c r="M119" s="8"/>
      <c r="N119" s="8"/>
    </row>
    <row r="120" s="1" customFormat="1" ht="12.6" customHeight="1" spans="1:14">
      <c r="A120" s="10">
        <f>IF(B120="户主",COUNTIF($B$5:B120,$B$5),"")</f>
        <v>47</v>
      </c>
      <c r="B120" s="12" t="s">
        <v>16</v>
      </c>
      <c r="C120" s="10" t="s">
        <v>166</v>
      </c>
      <c r="D120" s="12" t="s">
        <v>18</v>
      </c>
      <c r="E120" s="10" t="s">
        <v>16</v>
      </c>
      <c r="F120" s="10">
        <v>1</v>
      </c>
      <c r="G120" s="10" t="s">
        <v>167</v>
      </c>
      <c r="H120" s="10" t="s">
        <v>42</v>
      </c>
      <c r="I120" s="20">
        <f>130*F120</f>
        <v>130</v>
      </c>
      <c r="J120" s="10">
        <v>5</v>
      </c>
      <c r="K120" s="8">
        <v>87</v>
      </c>
      <c r="L120" s="8">
        <f>I120+K120</f>
        <v>217</v>
      </c>
      <c r="M120" s="8">
        <v>15</v>
      </c>
      <c r="N120" s="8">
        <f>L120*3+M120</f>
        <v>666</v>
      </c>
    </row>
    <row r="121" s="1" customFormat="1" ht="12.6" customHeight="1" spans="1:14">
      <c r="A121" s="10">
        <f>IF(B121="户主",COUNTIF($B$5:B121,$B$5),"")</f>
        <v>48</v>
      </c>
      <c r="B121" s="12" t="s">
        <v>16</v>
      </c>
      <c r="C121" s="26" t="s">
        <v>168</v>
      </c>
      <c r="D121" s="12" t="s">
        <v>18</v>
      </c>
      <c r="E121" s="26" t="s">
        <v>16</v>
      </c>
      <c r="F121" s="26">
        <v>3</v>
      </c>
      <c r="G121" s="26" t="s">
        <v>167</v>
      </c>
      <c r="H121" s="26" t="s">
        <v>20</v>
      </c>
      <c r="I121" s="20">
        <f>289*F121</f>
        <v>867</v>
      </c>
      <c r="J121" s="26"/>
      <c r="K121" s="26"/>
      <c r="L121" s="8">
        <f>I121+K121</f>
        <v>867</v>
      </c>
      <c r="M121" s="8">
        <v>15</v>
      </c>
      <c r="N121" s="8">
        <f>L121*3+M121</f>
        <v>2616</v>
      </c>
    </row>
    <row r="122" s="1" customFormat="1" ht="12.6" customHeight="1" spans="1:14">
      <c r="A122" s="10" t="str">
        <f>IF(B122="户主",COUNTIF($B$5:B122,$B$5),"")</f>
        <v/>
      </c>
      <c r="B122" s="26" t="s">
        <v>21</v>
      </c>
      <c r="C122" s="26" t="s">
        <v>169</v>
      </c>
      <c r="D122" s="12" t="s">
        <v>23</v>
      </c>
      <c r="E122" s="26" t="s">
        <v>85</v>
      </c>
      <c r="F122" s="26"/>
      <c r="G122" s="26" t="s">
        <v>167</v>
      </c>
      <c r="H122" s="26" t="s">
        <v>20</v>
      </c>
      <c r="I122" s="26"/>
      <c r="J122" s="26"/>
      <c r="K122" s="26"/>
      <c r="L122" s="8"/>
      <c r="M122" s="8"/>
      <c r="N122" s="8"/>
    </row>
    <row r="123" s="1" customFormat="1" ht="12.6" customHeight="1" spans="1:14">
      <c r="A123" s="10" t="str">
        <f>IF(B123="户主",COUNTIF($B$5:B123,$B$5),"")</f>
        <v/>
      </c>
      <c r="B123" s="26" t="s">
        <v>21</v>
      </c>
      <c r="C123" s="26" t="s">
        <v>170</v>
      </c>
      <c r="D123" s="12" t="s">
        <v>18</v>
      </c>
      <c r="E123" s="26" t="s">
        <v>30</v>
      </c>
      <c r="F123" s="26"/>
      <c r="G123" s="26" t="s">
        <v>167</v>
      </c>
      <c r="H123" s="26" t="s">
        <v>20</v>
      </c>
      <c r="I123" s="26"/>
      <c r="J123" s="26"/>
      <c r="K123" s="26"/>
      <c r="L123" s="8"/>
      <c r="M123" s="8"/>
      <c r="N123" s="8"/>
    </row>
    <row r="124" s="1" customFormat="1" ht="12.6" customHeight="1" spans="1:14">
      <c r="A124" s="10">
        <f>IF(B124="户主",COUNTIF($B$5:B124,$B$5),"")</f>
        <v>49</v>
      </c>
      <c r="B124" s="12" t="s">
        <v>16</v>
      </c>
      <c r="C124" s="26" t="s">
        <v>171</v>
      </c>
      <c r="D124" s="12" t="s">
        <v>18</v>
      </c>
      <c r="E124" s="26" t="s">
        <v>16</v>
      </c>
      <c r="F124" s="26">
        <v>2</v>
      </c>
      <c r="G124" s="26" t="s">
        <v>167</v>
      </c>
      <c r="H124" s="26" t="s">
        <v>20</v>
      </c>
      <c r="I124" s="20">
        <f>F124*289</f>
        <v>578</v>
      </c>
      <c r="J124" s="26">
        <v>2</v>
      </c>
      <c r="K124" s="8">
        <v>58</v>
      </c>
      <c r="L124" s="8">
        <f>I124+K124+K125</f>
        <v>694</v>
      </c>
      <c r="M124" s="8">
        <v>15</v>
      </c>
      <c r="N124" s="8">
        <f>L124*3+M124</f>
        <v>2097</v>
      </c>
    </row>
    <row r="125" s="1" customFormat="1" ht="12.6" customHeight="1" spans="1:14">
      <c r="A125" s="10" t="str">
        <f>IF(B125="户主",COUNTIF($B$5:B125,$B$5),"")</f>
        <v/>
      </c>
      <c r="B125" s="26" t="s">
        <v>21</v>
      </c>
      <c r="C125" s="26" t="s">
        <v>172</v>
      </c>
      <c r="D125" s="12" t="s">
        <v>23</v>
      </c>
      <c r="E125" s="26" t="s">
        <v>85</v>
      </c>
      <c r="F125" s="26"/>
      <c r="G125" s="26" t="s">
        <v>167</v>
      </c>
      <c r="H125" s="26" t="s">
        <v>20</v>
      </c>
      <c r="I125" s="26"/>
      <c r="J125" s="26">
        <v>2</v>
      </c>
      <c r="K125" s="26">
        <v>58</v>
      </c>
      <c r="L125" s="8"/>
      <c r="M125" s="8"/>
      <c r="N125" s="8"/>
    </row>
    <row r="126" s="1" customFormat="1" ht="12.6" customHeight="1" spans="1:14">
      <c r="A126" s="10">
        <f>IF(B126="户主",COUNTIF($B$5:B126,$B$5),"")</f>
        <v>50</v>
      </c>
      <c r="B126" s="8" t="s">
        <v>16</v>
      </c>
      <c r="C126" s="8" t="s">
        <v>173</v>
      </c>
      <c r="D126" s="8" t="s">
        <v>23</v>
      </c>
      <c r="E126" s="8" t="s">
        <v>16</v>
      </c>
      <c r="F126" s="8">
        <v>2</v>
      </c>
      <c r="G126" s="8" t="s">
        <v>167</v>
      </c>
      <c r="H126" s="8" t="s">
        <v>20</v>
      </c>
      <c r="I126" s="20">
        <f>289*F126</f>
        <v>578</v>
      </c>
      <c r="J126" s="8"/>
      <c r="K126" s="8"/>
      <c r="L126" s="8">
        <f>I126+K126</f>
        <v>578</v>
      </c>
      <c r="M126" s="8">
        <v>15</v>
      </c>
      <c r="N126" s="8">
        <f>L126*3+M126</f>
        <v>1749</v>
      </c>
    </row>
    <row r="127" s="1" customFormat="1" ht="12.6" customHeight="1" spans="1:14">
      <c r="A127" s="10" t="str">
        <f>IF(B127="户主",COUNTIF($B$5:B127,$B$5),"")</f>
        <v/>
      </c>
      <c r="B127" s="8" t="s">
        <v>21</v>
      </c>
      <c r="C127" s="8" t="s">
        <v>174</v>
      </c>
      <c r="D127" s="8" t="s">
        <v>23</v>
      </c>
      <c r="E127" s="8" t="s">
        <v>26</v>
      </c>
      <c r="F127" s="8"/>
      <c r="G127" s="8" t="s">
        <v>167</v>
      </c>
      <c r="H127" s="8" t="s">
        <v>20</v>
      </c>
      <c r="I127" s="8"/>
      <c r="J127" s="8"/>
      <c r="K127" s="8"/>
      <c r="L127" s="8"/>
      <c r="M127" s="8"/>
      <c r="N127" s="8"/>
    </row>
    <row r="128" s="1" customFormat="1" ht="12.6" customHeight="1" spans="1:14">
      <c r="A128" s="10">
        <f>IF(B128="户主",COUNTIF($B$5:B128,$B$5),"")</f>
        <v>51</v>
      </c>
      <c r="B128" s="8" t="s">
        <v>16</v>
      </c>
      <c r="C128" s="8" t="s">
        <v>175</v>
      </c>
      <c r="D128" s="8" t="s">
        <v>23</v>
      </c>
      <c r="E128" s="8" t="s">
        <v>16</v>
      </c>
      <c r="F128" s="8">
        <v>4</v>
      </c>
      <c r="G128" s="8" t="s">
        <v>167</v>
      </c>
      <c r="H128" s="8" t="s">
        <v>42</v>
      </c>
      <c r="I128" s="20">
        <f>130*F128</f>
        <v>520</v>
      </c>
      <c r="J128" s="8"/>
      <c r="K128" s="8"/>
      <c r="L128" s="8">
        <f>I128+K128+K129+K130+K131</f>
        <v>520</v>
      </c>
      <c r="M128" s="8">
        <v>15</v>
      </c>
      <c r="N128" s="8">
        <f>L128*3+M128</f>
        <v>1575</v>
      </c>
    </row>
    <row r="129" s="1" customFormat="1" ht="12.6" customHeight="1" spans="1:14">
      <c r="A129" s="10" t="str">
        <f>IF(B129="户主",COUNTIF($B$5:B129,$B$5),"")</f>
        <v/>
      </c>
      <c r="B129" s="8" t="s">
        <v>21</v>
      </c>
      <c r="C129" s="8" t="s">
        <v>176</v>
      </c>
      <c r="D129" s="8" t="s">
        <v>23</v>
      </c>
      <c r="E129" s="8" t="s">
        <v>26</v>
      </c>
      <c r="F129" s="8"/>
      <c r="G129" s="8" t="s">
        <v>167</v>
      </c>
      <c r="H129" s="8" t="s">
        <v>42</v>
      </c>
      <c r="I129" s="8"/>
      <c r="J129" s="8"/>
      <c r="K129" s="8"/>
      <c r="L129" s="8"/>
      <c r="M129" s="8"/>
      <c r="N129" s="8"/>
    </row>
    <row r="130" s="1" customFormat="1" ht="12.6" customHeight="1" spans="1:14">
      <c r="A130" s="10" t="str">
        <f>IF(B130="户主",COUNTIF($B$5:B130,$B$5),"")</f>
        <v/>
      </c>
      <c r="B130" s="8" t="s">
        <v>21</v>
      </c>
      <c r="C130" s="8" t="s">
        <v>177</v>
      </c>
      <c r="D130" s="8" t="s">
        <v>23</v>
      </c>
      <c r="E130" s="8" t="s">
        <v>26</v>
      </c>
      <c r="F130" s="8"/>
      <c r="G130" s="8" t="s">
        <v>167</v>
      </c>
      <c r="H130" s="8" t="s">
        <v>42</v>
      </c>
      <c r="I130" s="8"/>
      <c r="J130" s="8"/>
      <c r="K130" s="8"/>
      <c r="L130" s="8"/>
      <c r="M130" s="8"/>
      <c r="N130" s="8"/>
    </row>
    <row r="131" s="1" customFormat="1" ht="12.6" customHeight="1" spans="1:14">
      <c r="A131" s="10" t="str">
        <f>IF(B131="户主",COUNTIF($B$5:B131,$B$5),"")</f>
        <v/>
      </c>
      <c r="B131" s="8" t="s">
        <v>21</v>
      </c>
      <c r="C131" s="8" t="s">
        <v>178</v>
      </c>
      <c r="D131" s="8" t="s">
        <v>18</v>
      </c>
      <c r="E131" s="8" t="s">
        <v>30</v>
      </c>
      <c r="F131" s="8"/>
      <c r="G131" s="8" t="s">
        <v>167</v>
      </c>
      <c r="H131" s="8" t="s">
        <v>42</v>
      </c>
      <c r="I131" s="8"/>
      <c r="J131" s="8"/>
      <c r="K131" s="8"/>
      <c r="L131" s="8"/>
      <c r="M131" s="8"/>
      <c r="N131" s="8"/>
    </row>
    <row r="132" s="1" customFormat="1" ht="12.6" customHeight="1" spans="1:14">
      <c r="A132" s="10">
        <f>IF(B132="户主",COUNTIF($B$5:B132,$B$5),"")</f>
        <v>52</v>
      </c>
      <c r="B132" s="12" t="s">
        <v>16</v>
      </c>
      <c r="C132" s="12" t="s">
        <v>179</v>
      </c>
      <c r="D132" s="12" t="s">
        <v>23</v>
      </c>
      <c r="E132" s="12" t="s">
        <v>16</v>
      </c>
      <c r="F132" s="12">
        <v>1</v>
      </c>
      <c r="G132" s="12" t="s">
        <v>180</v>
      </c>
      <c r="H132" s="12" t="s">
        <v>20</v>
      </c>
      <c r="I132" s="20">
        <f>289*F132</f>
        <v>289</v>
      </c>
      <c r="J132" s="22">
        <v>2</v>
      </c>
      <c r="K132" s="8">
        <v>58</v>
      </c>
      <c r="L132" s="8">
        <f>I132+K132</f>
        <v>347</v>
      </c>
      <c r="M132" s="8">
        <v>15</v>
      </c>
      <c r="N132" s="8">
        <f>L132*3+M132</f>
        <v>1056</v>
      </c>
    </row>
    <row r="133" s="1" customFormat="1" ht="12.6" customHeight="1" spans="1:14">
      <c r="A133" s="10">
        <f>IF(B133="户主",COUNTIF($B$5:B133,$B$5),"")</f>
        <v>53</v>
      </c>
      <c r="B133" s="8" t="s">
        <v>16</v>
      </c>
      <c r="C133" s="8" t="s">
        <v>181</v>
      </c>
      <c r="D133" s="8" t="s">
        <v>18</v>
      </c>
      <c r="E133" s="8" t="s">
        <v>16</v>
      </c>
      <c r="F133" s="8">
        <v>1</v>
      </c>
      <c r="G133" s="8" t="s">
        <v>180</v>
      </c>
      <c r="H133" s="8" t="s">
        <v>20</v>
      </c>
      <c r="I133" s="20">
        <f>289*F133</f>
        <v>289</v>
      </c>
      <c r="J133" s="8">
        <v>4</v>
      </c>
      <c r="K133" s="8">
        <v>145</v>
      </c>
      <c r="L133" s="8">
        <f>I133+K133</f>
        <v>434</v>
      </c>
      <c r="M133" s="8">
        <v>15</v>
      </c>
      <c r="N133" s="8">
        <f>L133*3+M133</f>
        <v>1317</v>
      </c>
    </row>
    <row r="134" s="1" customFormat="1" ht="12.6" customHeight="1" spans="1:14">
      <c r="A134" s="10">
        <f>IF(B134="户主",COUNTIF($B$5:B134,$B$5),"")</f>
        <v>54</v>
      </c>
      <c r="B134" s="8" t="s">
        <v>16</v>
      </c>
      <c r="C134" s="8" t="s">
        <v>182</v>
      </c>
      <c r="D134" s="8" t="s">
        <v>18</v>
      </c>
      <c r="E134" s="8" t="s">
        <v>16</v>
      </c>
      <c r="F134" s="8">
        <v>2</v>
      </c>
      <c r="G134" s="8" t="s">
        <v>183</v>
      </c>
      <c r="H134" s="8" t="s">
        <v>20</v>
      </c>
      <c r="I134" s="20">
        <f>289*F134</f>
        <v>578</v>
      </c>
      <c r="J134" s="8"/>
      <c r="K134" s="8"/>
      <c r="L134" s="8">
        <f>I134+K134</f>
        <v>578</v>
      </c>
      <c r="M134" s="8">
        <v>15</v>
      </c>
      <c r="N134" s="8">
        <f>L134*3+M134</f>
        <v>1749</v>
      </c>
    </row>
    <row r="135" s="1" customFormat="1" ht="12.6" customHeight="1" spans="1:14">
      <c r="A135" s="10" t="str">
        <f>IF(B135="户主",COUNTIF($B$5:B135,$B$5),"")</f>
        <v/>
      </c>
      <c r="B135" s="8" t="s">
        <v>21</v>
      </c>
      <c r="C135" s="8" t="s">
        <v>184</v>
      </c>
      <c r="D135" s="8" t="s">
        <v>18</v>
      </c>
      <c r="E135" s="8" t="s">
        <v>30</v>
      </c>
      <c r="F135" s="8"/>
      <c r="G135" s="8" t="s">
        <v>183</v>
      </c>
      <c r="H135" s="8" t="s">
        <v>20</v>
      </c>
      <c r="I135" s="8"/>
      <c r="J135" s="8"/>
      <c r="K135" s="8"/>
      <c r="L135" s="8"/>
      <c r="M135" s="8"/>
      <c r="N135" s="8"/>
    </row>
    <row r="136" s="1" customFormat="1" ht="12.6" customHeight="1" spans="1:14">
      <c r="A136" s="10">
        <f>IF(B136="户主",COUNTIF($B$5:B136,$B$5),"")</f>
        <v>55</v>
      </c>
      <c r="B136" s="8" t="s">
        <v>16</v>
      </c>
      <c r="C136" s="8" t="s">
        <v>185</v>
      </c>
      <c r="D136" s="8" t="s">
        <v>18</v>
      </c>
      <c r="E136" s="8" t="s">
        <v>16</v>
      </c>
      <c r="F136" s="8">
        <v>3</v>
      </c>
      <c r="G136" s="8" t="s">
        <v>183</v>
      </c>
      <c r="H136" s="8" t="s">
        <v>20</v>
      </c>
      <c r="I136" s="20">
        <f>289*F136</f>
        <v>867</v>
      </c>
      <c r="J136" s="8"/>
      <c r="K136" s="8"/>
      <c r="L136" s="8">
        <f>I136+K136+K137+K138</f>
        <v>954</v>
      </c>
      <c r="M136" s="8">
        <v>15</v>
      </c>
      <c r="N136" s="8">
        <f>L136*3+M136</f>
        <v>2877</v>
      </c>
    </row>
    <row r="137" s="1" customFormat="1" ht="12.6" customHeight="1" spans="1:14">
      <c r="A137" s="10" t="str">
        <f>IF(B137="户主",COUNTIF($B$5:B137,$B$5),"")</f>
        <v/>
      </c>
      <c r="B137" s="8" t="s">
        <v>21</v>
      </c>
      <c r="C137" s="8" t="s">
        <v>186</v>
      </c>
      <c r="D137" s="8" t="s">
        <v>23</v>
      </c>
      <c r="E137" s="8" t="s">
        <v>21</v>
      </c>
      <c r="F137" s="8"/>
      <c r="G137" s="8" t="s">
        <v>183</v>
      </c>
      <c r="H137" s="8" t="s">
        <v>20</v>
      </c>
      <c r="I137" s="8"/>
      <c r="J137" s="8"/>
      <c r="K137" s="8"/>
      <c r="L137" s="8"/>
      <c r="M137" s="8"/>
      <c r="N137" s="8"/>
    </row>
    <row r="138" s="1" customFormat="1" ht="12.6" customHeight="1" spans="1:14">
      <c r="A138" s="10" t="str">
        <f>IF(B138="户主",COUNTIF($B$5:B138,$B$5),"")</f>
        <v/>
      </c>
      <c r="B138" s="8" t="s">
        <v>21</v>
      </c>
      <c r="C138" s="8" t="s">
        <v>187</v>
      </c>
      <c r="D138" s="8" t="s">
        <v>18</v>
      </c>
      <c r="E138" s="8" t="s">
        <v>30</v>
      </c>
      <c r="F138" s="8"/>
      <c r="G138" s="8" t="s">
        <v>183</v>
      </c>
      <c r="H138" s="8" t="s">
        <v>20</v>
      </c>
      <c r="I138" s="8"/>
      <c r="J138" s="8">
        <v>3</v>
      </c>
      <c r="K138" s="8">
        <v>87</v>
      </c>
      <c r="L138" s="8"/>
      <c r="M138" s="8"/>
      <c r="N138" s="8"/>
    </row>
    <row r="139" s="1" customFormat="1" ht="12.6" customHeight="1" spans="1:14">
      <c r="A139" s="10">
        <f>IF(B139="户主",COUNTIF($B$5:B139,$B$5),"")</f>
        <v>56</v>
      </c>
      <c r="B139" s="8" t="s">
        <v>16</v>
      </c>
      <c r="C139" s="8" t="s">
        <v>188</v>
      </c>
      <c r="D139" s="8" t="s">
        <v>18</v>
      </c>
      <c r="E139" s="8" t="s">
        <v>16</v>
      </c>
      <c r="F139" s="8">
        <v>4</v>
      </c>
      <c r="G139" s="8" t="s">
        <v>183</v>
      </c>
      <c r="H139" s="8" t="s">
        <v>20</v>
      </c>
      <c r="I139" s="20">
        <f>289*F139</f>
        <v>1156</v>
      </c>
      <c r="J139" s="8"/>
      <c r="K139" s="8"/>
      <c r="L139" s="8">
        <f>I139+K139+K140+K141+K142</f>
        <v>1214</v>
      </c>
      <c r="M139" s="8">
        <v>15</v>
      </c>
      <c r="N139" s="8">
        <f>L139*3+M139</f>
        <v>3657</v>
      </c>
    </row>
    <row r="140" s="1" customFormat="1" ht="12.6" customHeight="1" spans="1:14">
      <c r="A140" s="10" t="str">
        <f>IF(B140="户主",COUNTIF($B$5:B140,$B$5),"")</f>
        <v/>
      </c>
      <c r="B140" s="8" t="s">
        <v>21</v>
      </c>
      <c r="C140" s="8" t="s">
        <v>189</v>
      </c>
      <c r="D140" s="8" t="s">
        <v>23</v>
      </c>
      <c r="E140" s="8" t="s">
        <v>24</v>
      </c>
      <c r="F140" s="8"/>
      <c r="G140" s="8" t="s">
        <v>183</v>
      </c>
      <c r="H140" s="8" t="s">
        <v>20</v>
      </c>
      <c r="I140" s="8"/>
      <c r="J140" s="8"/>
      <c r="K140" s="8"/>
      <c r="L140" s="8"/>
      <c r="M140" s="8"/>
      <c r="N140" s="8"/>
    </row>
    <row r="141" s="1" customFormat="1" ht="12.6" customHeight="1" spans="1:251">
      <c r="A141" s="30" t="str">
        <f>IF(B141="户主",COUNTIF($B$5:B141,$B$5),"")</f>
        <v/>
      </c>
      <c r="B141" s="8" t="s">
        <v>21</v>
      </c>
      <c r="C141" s="31" t="s">
        <v>190</v>
      </c>
      <c r="D141" s="8" t="s">
        <v>18</v>
      </c>
      <c r="E141" s="12" t="s">
        <v>30</v>
      </c>
      <c r="F141" s="12"/>
      <c r="G141" s="8" t="s">
        <v>183</v>
      </c>
      <c r="H141" s="8" t="s">
        <v>20</v>
      </c>
      <c r="I141" s="35"/>
      <c r="J141" s="22"/>
      <c r="K141" s="22"/>
      <c r="L141" s="8"/>
      <c r="M141" s="8"/>
      <c r="N141" s="9"/>
      <c r="IP141" s="4"/>
      <c r="IQ141" s="4"/>
    </row>
    <row r="142" s="1" customFormat="1" ht="12.6" customHeight="1" spans="1:251">
      <c r="A142" s="30" t="str">
        <f>IF(B142="户主",COUNTIF($B$5:B142,$B$5),"")</f>
        <v/>
      </c>
      <c r="B142" s="8" t="s">
        <v>21</v>
      </c>
      <c r="C142" s="12" t="s">
        <v>191</v>
      </c>
      <c r="D142" s="12" t="s">
        <v>23</v>
      </c>
      <c r="E142" s="12" t="s">
        <v>149</v>
      </c>
      <c r="F142" s="12"/>
      <c r="G142" s="8" t="s">
        <v>183</v>
      </c>
      <c r="H142" s="8" t="s">
        <v>20</v>
      </c>
      <c r="I142" s="35"/>
      <c r="J142" s="22">
        <v>2</v>
      </c>
      <c r="K142" s="22">
        <v>58</v>
      </c>
      <c r="L142" s="8"/>
      <c r="M142" s="8"/>
      <c r="N142" s="9"/>
      <c r="IP142" s="4"/>
      <c r="IQ142" s="4"/>
    </row>
    <row r="143" s="1" customFormat="1" ht="12.6" customHeight="1" spans="1:14">
      <c r="A143" s="10">
        <f>IF(B143="户主",COUNTIF($B$5:B143,$B$5),"")</f>
        <v>57</v>
      </c>
      <c r="B143" s="12" t="s">
        <v>16</v>
      </c>
      <c r="C143" s="12" t="s">
        <v>192</v>
      </c>
      <c r="D143" s="12" t="s">
        <v>18</v>
      </c>
      <c r="E143" s="12" t="s">
        <v>16</v>
      </c>
      <c r="F143" s="12">
        <v>3</v>
      </c>
      <c r="G143" s="12" t="s">
        <v>193</v>
      </c>
      <c r="H143" s="12" t="s">
        <v>38</v>
      </c>
      <c r="I143" s="20">
        <f>245*F143</f>
        <v>735</v>
      </c>
      <c r="J143" s="22">
        <v>6</v>
      </c>
      <c r="K143" s="10">
        <v>145</v>
      </c>
      <c r="L143" s="8">
        <f>I143+K143+K144+K145</f>
        <v>880</v>
      </c>
      <c r="M143" s="8">
        <v>15</v>
      </c>
      <c r="N143" s="8">
        <f>L143*3+M143</f>
        <v>2655</v>
      </c>
    </row>
    <row r="144" s="1" customFormat="1" ht="12.6" customHeight="1" spans="1:14">
      <c r="A144" s="10" t="str">
        <f>IF(B144="户主",COUNTIF($B$5:B144,$B$5),"")</f>
        <v/>
      </c>
      <c r="B144" s="12" t="s">
        <v>21</v>
      </c>
      <c r="C144" s="12" t="s">
        <v>194</v>
      </c>
      <c r="D144" s="12" t="s">
        <v>18</v>
      </c>
      <c r="E144" s="12" t="s">
        <v>30</v>
      </c>
      <c r="F144" s="12"/>
      <c r="G144" s="12" t="s">
        <v>193</v>
      </c>
      <c r="H144" s="12" t="s">
        <v>38</v>
      </c>
      <c r="I144" s="20"/>
      <c r="J144" s="22"/>
      <c r="K144" s="22"/>
      <c r="L144" s="8"/>
      <c r="M144" s="8"/>
      <c r="N144" s="8"/>
    </row>
    <row r="145" s="1" customFormat="1" ht="12.6" customHeight="1" spans="1:251">
      <c r="A145" s="30" t="str">
        <f>IF(B145="户主",COUNTIF($B$5:B145,$B$5),"")</f>
        <v/>
      </c>
      <c r="B145" s="8" t="s">
        <v>21</v>
      </c>
      <c r="C145" s="8" t="s">
        <v>195</v>
      </c>
      <c r="D145" s="12" t="s">
        <v>18</v>
      </c>
      <c r="E145" s="12" t="s">
        <v>30</v>
      </c>
      <c r="F145" s="25"/>
      <c r="G145" s="12" t="s">
        <v>193</v>
      </c>
      <c r="H145" s="12" t="s">
        <v>38</v>
      </c>
      <c r="I145" s="21"/>
      <c r="J145" s="8"/>
      <c r="K145" s="8"/>
      <c r="L145" s="8"/>
      <c r="M145" s="19"/>
      <c r="N145" s="12"/>
      <c r="IP145" s="4"/>
      <c r="IQ145" s="4"/>
    </row>
    <row r="146" s="1" customFormat="1" ht="12.6" customHeight="1" spans="1:14">
      <c r="A146" s="10">
        <f>IF(B146="户主",COUNTIF($B$5:B146,$B$5),"")</f>
        <v>58</v>
      </c>
      <c r="B146" s="12" t="s">
        <v>16</v>
      </c>
      <c r="C146" s="12" t="s">
        <v>196</v>
      </c>
      <c r="D146" s="12" t="s">
        <v>18</v>
      </c>
      <c r="E146" s="12" t="s">
        <v>16</v>
      </c>
      <c r="F146" s="12">
        <v>6</v>
      </c>
      <c r="G146" s="12" t="s">
        <v>193</v>
      </c>
      <c r="H146" s="12" t="s">
        <v>20</v>
      </c>
      <c r="I146" s="20">
        <f>289*F146</f>
        <v>1734</v>
      </c>
      <c r="J146" s="22"/>
      <c r="K146" s="22"/>
      <c r="L146" s="8">
        <f>I146+K146+K147+K148+K149+K150+K151</f>
        <v>1821</v>
      </c>
      <c r="M146" s="8">
        <v>15</v>
      </c>
      <c r="N146" s="8">
        <f>L146*3+M146</f>
        <v>5478</v>
      </c>
    </row>
    <row r="147" s="1" customFormat="1" ht="12.6" customHeight="1" spans="1:14">
      <c r="A147" s="10" t="str">
        <f>IF(B147="户主",COUNTIF($B$5:B147,$B$5),"")</f>
        <v/>
      </c>
      <c r="B147" s="12" t="s">
        <v>21</v>
      </c>
      <c r="C147" s="12" t="s">
        <v>197</v>
      </c>
      <c r="D147" s="12" t="s">
        <v>23</v>
      </c>
      <c r="E147" s="12" t="s">
        <v>198</v>
      </c>
      <c r="F147" s="12"/>
      <c r="G147" s="12" t="s">
        <v>193</v>
      </c>
      <c r="H147" s="12" t="s">
        <v>20</v>
      </c>
      <c r="I147" s="20"/>
      <c r="J147" s="22"/>
      <c r="K147" s="22"/>
      <c r="L147" s="8"/>
      <c r="M147" s="8"/>
      <c r="N147" s="8"/>
    </row>
    <row r="148" s="1" customFormat="1" ht="12.6" customHeight="1" spans="1:14">
      <c r="A148" s="10" t="str">
        <f>IF(B148="户主",COUNTIF($B$5:B148,$B$5),"")</f>
        <v/>
      </c>
      <c r="B148" s="12" t="s">
        <v>21</v>
      </c>
      <c r="C148" s="12" t="s">
        <v>199</v>
      </c>
      <c r="D148" s="12" t="s">
        <v>18</v>
      </c>
      <c r="E148" s="12" t="s">
        <v>155</v>
      </c>
      <c r="F148" s="12"/>
      <c r="G148" s="12" t="s">
        <v>193</v>
      </c>
      <c r="H148" s="12" t="s">
        <v>20</v>
      </c>
      <c r="I148" s="20"/>
      <c r="J148" s="22"/>
      <c r="K148" s="22"/>
      <c r="L148" s="8"/>
      <c r="M148" s="8"/>
      <c r="N148" s="8"/>
    </row>
    <row r="149" s="1" customFormat="1" ht="12.6" customHeight="1" spans="1:14">
      <c r="A149" s="10" t="str">
        <f>IF(B149="户主",COUNTIF($B$5:B149,$B$5),"")</f>
        <v/>
      </c>
      <c r="B149" s="12" t="s">
        <v>21</v>
      </c>
      <c r="C149" s="12" t="s">
        <v>200</v>
      </c>
      <c r="D149" s="12" t="s">
        <v>23</v>
      </c>
      <c r="E149" s="12" t="s">
        <v>45</v>
      </c>
      <c r="F149" s="12"/>
      <c r="G149" s="12" t="s">
        <v>193</v>
      </c>
      <c r="H149" s="12" t="s">
        <v>20</v>
      </c>
      <c r="I149" s="20"/>
      <c r="J149" s="22"/>
      <c r="K149" s="22"/>
      <c r="L149" s="8"/>
      <c r="M149" s="8"/>
      <c r="N149" s="8"/>
    </row>
    <row r="150" s="1" customFormat="1" ht="12.6" customHeight="1" spans="1:14">
      <c r="A150" s="10" t="str">
        <f>IF(B150="户主",COUNTIF($B$5:B150,$B$5),"")</f>
        <v/>
      </c>
      <c r="B150" s="12" t="s">
        <v>21</v>
      </c>
      <c r="C150" s="12" t="s">
        <v>201</v>
      </c>
      <c r="D150" s="12" t="s">
        <v>23</v>
      </c>
      <c r="E150" s="12" t="s">
        <v>202</v>
      </c>
      <c r="F150" s="12"/>
      <c r="G150" s="12" t="s">
        <v>193</v>
      </c>
      <c r="H150" s="12" t="s">
        <v>20</v>
      </c>
      <c r="I150" s="20"/>
      <c r="J150" s="22">
        <v>3</v>
      </c>
      <c r="K150" s="22">
        <v>87</v>
      </c>
      <c r="L150" s="8"/>
      <c r="M150" s="8"/>
      <c r="N150" s="8"/>
    </row>
    <row r="151" s="1" customFormat="1" ht="12.6" customHeight="1" spans="1:251">
      <c r="A151" s="30" t="str">
        <f>IF(B151="户主",COUNTIF($B$5:B151,$B$5),"")</f>
        <v/>
      </c>
      <c r="B151" s="12" t="s">
        <v>21</v>
      </c>
      <c r="C151" s="12" t="s">
        <v>203</v>
      </c>
      <c r="D151" s="12" t="s">
        <v>23</v>
      </c>
      <c r="E151" s="12" t="s">
        <v>202</v>
      </c>
      <c r="F151" s="12"/>
      <c r="G151" s="12" t="s">
        <v>193</v>
      </c>
      <c r="H151" s="12" t="s">
        <v>20</v>
      </c>
      <c r="I151" s="35"/>
      <c r="J151" s="22"/>
      <c r="K151" s="22"/>
      <c r="L151" s="8"/>
      <c r="M151" s="8"/>
      <c r="N151" s="12"/>
      <c r="IP151" s="4"/>
      <c r="IQ151" s="4"/>
    </row>
    <row r="152" s="1" customFormat="1" ht="12.6" customHeight="1" spans="1:14">
      <c r="A152" s="10">
        <f>IF(B152="户主",COUNTIF($B$5:B152,$B$5),"")</f>
        <v>59</v>
      </c>
      <c r="B152" s="8" t="s">
        <v>16</v>
      </c>
      <c r="C152" s="8" t="s">
        <v>204</v>
      </c>
      <c r="D152" s="8" t="s">
        <v>23</v>
      </c>
      <c r="E152" s="8" t="s">
        <v>16</v>
      </c>
      <c r="F152" s="8">
        <v>1</v>
      </c>
      <c r="G152" s="8" t="s">
        <v>193</v>
      </c>
      <c r="H152" s="12" t="s">
        <v>20</v>
      </c>
      <c r="I152" s="20">
        <f>289*F152</f>
        <v>289</v>
      </c>
      <c r="J152" s="8">
        <v>2</v>
      </c>
      <c r="K152" s="8">
        <v>58</v>
      </c>
      <c r="L152" s="8">
        <f>I152+K152</f>
        <v>347</v>
      </c>
      <c r="M152" s="8">
        <v>15</v>
      </c>
      <c r="N152" s="8">
        <f>L152*3+M152</f>
        <v>1056</v>
      </c>
    </row>
    <row r="153" s="1" customFormat="1" ht="12.6" customHeight="1" spans="1:14">
      <c r="A153" s="10">
        <f>IF(B153="户主",COUNTIF($B$5:B153,$B$5),"")</f>
        <v>60</v>
      </c>
      <c r="B153" s="12" t="s">
        <v>16</v>
      </c>
      <c r="C153" s="12" t="s">
        <v>205</v>
      </c>
      <c r="D153" s="12" t="s">
        <v>18</v>
      </c>
      <c r="E153" s="12" t="s">
        <v>16</v>
      </c>
      <c r="F153" s="12">
        <v>5</v>
      </c>
      <c r="G153" s="12" t="s">
        <v>206</v>
      </c>
      <c r="H153" s="12" t="s">
        <v>20</v>
      </c>
      <c r="I153" s="20">
        <f>289*F153</f>
        <v>1445</v>
      </c>
      <c r="J153" s="22">
        <v>5</v>
      </c>
      <c r="K153" s="8">
        <v>87</v>
      </c>
      <c r="L153" s="8">
        <f>I153+K153+K154+K155+K156+K157</f>
        <v>1590</v>
      </c>
      <c r="M153" s="8">
        <v>15</v>
      </c>
      <c r="N153" s="8">
        <f>L153*3+M153</f>
        <v>4785</v>
      </c>
    </row>
    <row r="154" s="1" customFormat="1" ht="12.6" customHeight="1" spans="1:14">
      <c r="A154" s="10" t="str">
        <f>IF(B154="户主",COUNTIF($B$5:B154,$B$5),"")</f>
        <v/>
      </c>
      <c r="B154" s="12" t="s">
        <v>21</v>
      </c>
      <c r="C154" s="12" t="s">
        <v>207</v>
      </c>
      <c r="D154" s="12" t="s">
        <v>23</v>
      </c>
      <c r="E154" s="12" t="s">
        <v>85</v>
      </c>
      <c r="F154" s="12"/>
      <c r="G154" s="12" t="s">
        <v>206</v>
      </c>
      <c r="H154" s="12" t="s">
        <v>20</v>
      </c>
      <c r="I154" s="20"/>
      <c r="J154" s="22"/>
      <c r="K154" s="22"/>
      <c r="L154" s="8"/>
      <c r="M154" s="8"/>
      <c r="N154" s="8"/>
    </row>
    <row r="155" s="1" customFormat="1" ht="12.6" customHeight="1" spans="1:14">
      <c r="A155" s="10" t="str">
        <f>IF(B155="户主",COUNTIF($B$5:B155,$B$5),"")</f>
        <v/>
      </c>
      <c r="B155" s="12" t="s">
        <v>21</v>
      </c>
      <c r="C155" s="12" t="s">
        <v>208</v>
      </c>
      <c r="D155" s="12" t="s">
        <v>18</v>
      </c>
      <c r="E155" s="12" t="s">
        <v>30</v>
      </c>
      <c r="F155" s="12"/>
      <c r="G155" s="12" t="s">
        <v>206</v>
      </c>
      <c r="H155" s="12" t="s">
        <v>20</v>
      </c>
      <c r="I155" s="20"/>
      <c r="J155" s="22"/>
      <c r="K155" s="22"/>
      <c r="L155" s="8"/>
      <c r="M155" s="8"/>
      <c r="N155" s="8"/>
    </row>
    <row r="156" s="1" customFormat="1" ht="12.6" customHeight="1" spans="1:14">
      <c r="A156" s="10" t="str">
        <f>IF(B156="户主",COUNTIF($B$5:B156,$B$5),"")</f>
        <v/>
      </c>
      <c r="B156" s="12" t="s">
        <v>21</v>
      </c>
      <c r="C156" s="12" t="s">
        <v>209</v>
      </c>
      <c r="D156" s="12" t="s">
        <v>23</v>
      </c>
      <c r="E156" s="12" t="s">
        <v>26</v>
      </c>
      <c r="F156" s="12"/>
      <c r="G156" s="12" t="s">
        <v>206</v>
      </c>
      <c r="H156" s="12" t="s">
        <v>20</v>
      </c>
      <c r="I156" s="20"/>
      <c r="J156" s="22"/>
      <c r="K156" s="22"/>
      <c r="L156" s="8"/>
      <c r="M156" s="8"/>
      <c r="N156" s="8"/>
    </row>
    <row r="157" s="1" customFormat="1" ht="12.6" customHeight="1" spans="1:251">
      <c r="A157" s="30" t="str">
        <f>IF(B157="户主",COUNTIF($B$5:B157,$B$5),"")</f>
        <v/>
      </c>
      <c r="B157" s="12" t="s">
        <v>21</v>
      </c>
      <c r="C157" s="12" t="s">
        <v>210</v>
      </c>
      <c r="D157" s="12" t="s">
        <v>18</v>
      </c>
      <c r="E157" s="12" t="s">
        <v>90</v>
      </c>
      <c r="F157" s="12"/>
      <c r="G157" s="12" t="s">
        <v>206</v>
      </c>
      <c r="H157" s="12" t="s">
        <v>20</v>
      </c>
      <c r="I157" s="35"/>
      <c r="J157" s="22">
        <v>2</v>
      </c>
      <c r="K157" s="22">
        <v>58</v>
      </c>
      <c r="L157" s="8"/>
      <c r="M157" s="8"/>
      <c r="N157" s="12"/>
      <c r="IP157" s="4"/>
      <c r="IQ157" s="4"/>
    </row>
    <row r="158" s="1" customFormat="1" ht="12.6" customHeight="1" spans="1:14">
      <c r="A158" s="10">
        <f>IF(B158="户主",COUNTIF($B$5:B158,$B$5),"")</f>
        <v>61</v>
      </c>
      <c r="B158" s="8" t="s">
        <v>16</v>
      </c>
      <c r="C158" s="8" t="s">
        <v>211</v>
      </c>
      <c r="D158" s="8" t="s">
        <v>23</v>
      </c>
      <c r="E158" s="8" t="s">
        <v>16</v>
      </c>
      <c r="F158" s="8">
        <v>4</v>
      </c>
      <c r="G158" s="8" t="s">
        <v>206</v>
      </c>
      <c r="H158" s="8" t="s">
        <v>20</v>
      </c>
      <c r="I158" s="20">
        <f>289*F158</f>
        <v>1156</v>
      </c>
      <c r="J158" s="8"/>
      <c r="K158" s="8"/>
      <c r="L158" s="8">
        <f>I158+K158+K159+K160+K161</f>
        <v>1156</v>
      </c>
      <c r="M158" s="8">
        <v>15</v>
      </c>
      <c r="N158" s="8">
        <f>L158*3+M158</f>
        <v>3483</v>
      </c>
    </row>
    <row r="159" s="1" customFormat="1" ht="12.6" customHeight="1" spans="1:14">
      <c r="A159" s="10" t="str">
        <f>IF(B159="户主",COUNTIF($B$5:B159,$B$5),"")</f>
        <v/>
      </c>
      <c r="B159" s="8" t="s">
        <v>21</v>
      </c>
      <c r="C159" s="8" t="s">
        <v>212</v>
      </c>
      <c r="D159" s="8" t="s">
        <v>18</v>
      </c>
      <c r="E159" s="8" t="s">
        <v>30</v>
      </c>
      <c r="F159" s="8"/>
      <c r="G159" s="8" t="s">
        <v>206</v>
      </c>
      <c r="H159" s="8" t="s">
        <v>20</v>
      </c>
      <c r="I159" s="8"/>
      <c r="J159" s="8"/>
      <c r="K159" s="8"/>
      <c r="L159" s="8"/>
      <c r="M159" s="8"/>
      <c r="N159" s="8"/>
    </row>
    <row r="160" s="1" customFormat="1" ht="12.6" customHeight="1" spans="1:251">
      <c r="A160" s="30" t="str">
        <f>IF(B160="户主",COUNTIF($B$5:B160,$B$5),"")</f>
        <v/>
      </c>
      <c r="B160" s="32" t="s">
        <v>21</v>
      </c>
      <c r="C160" s="8" t="s">
        <v>213</v>
      </c>
      <c r="D160" s="9" t="s">
        <v>18</v>
      </c>
      <c r="E160" s="9" t="s">
        <v>30</v>
      </c>
      <c r="F160" s="25"/>
      <c r="G160" s="9" t="s">
        <v>206</v>
      </c>
      <c r="H160" s="9" t="s">
        <v>20</v>
      </c>
      <c r="I160" s="21"/>
      <c r="J160" s="8"/>
      <c r="K160" s="8"/>
      <c r="L160" s="8"/>
      <c r="M160" s="19"/>
      <c r="N160" s="8"/>
      <c r="IP160" s="4"/>
      <c r="IQ160" s="4"/>
    </row>
    <row r="161" s="1" customFormat="1" ht="12.6" customHeight="1" spans="1:251">
      <c r="A161" s="30" t="str">
        <f>IF(B161="户主",COUNTIF($B$5:B161,$B$5),"")</f>
        <v/>
      </c>
      <c r="B161" s="32" t="s">
        <v>21</v>
      </c>
      <c r="C161" s="8" t="s">
        <v>214</v>
      </c>
      <c r="D161" s="9" t="s">
        <v>23</v>
      </c>
      <c r="E161" s="9" t="s">
        <v>202</v>
      </c>
      <c r="F161" s="25"/>
      <c r="G161" s="9" t="s">
        <v>206</v>
      </c>
      <c r="H161" s="9" t="s">
        <v>20</v>
      </c>
      <c r="I161" s="21"/>
      <c r="J161" s="8"/>
      <c r="K161" s="8"/>
      <c r="L161" s="8"/>
      <c r="M161" s="19"/>
      <c r="N161" s="8"/>
      <c r="IP161" s="4"/>
      <c r="IQ161" s="4"/>
    </row>
    <row r="162" s="1" customFormat="1" ht="12.6" customHeight="1" spans="1:14">
      <c r="A162" s="10">
        <f>IF(B162="户主",COUNTIF($B$5:B162,$B$5),"")</f>
        <v>62</v>
      </c>
      <c r="B162" s="8" t="s">
        <v>16</v>
      </c>
      <c r="C162" s="8" t="s">
        <v>215</v>
      </c>
      <c r="D162" s="8" t="s">
        <v>18</v>
      </c>
      <c r="E162" s="8" t="s">
        <v>16</v>
      </c>
      <c r="F162" s="8">
        <v>3</v>
      </c>
      <c r="G162" s="8" t="s">
        <v>206</v>
      </c>
      <c r="H162" s="8" t="s">
        <v>20</v>
      </c>
      <c r="I162" s="20">
        <f>289*F162</f>
        <v>867</v>
      </c>
      <c r="J162" s="8">
        <v>2</v>
      </c>
      <c r="K162" s="8">
        <v>58</v>
      </c>
      <c r="L162" s="8">
        <f>I162+K162</f>
        <v>925</v>
      </c>
      <c r="M162" s="8">
        <v>15</v>
      </c>
      <c r="N162" s="8">
        <f>L162*3+M162</f>
        <v>2790</v>
      </c>
    </row>
    <row r="163" s="1" customFormat="1" ht="12.6" customHeight="1" spans="1:14">
      <c r="A163" s="10" t="str">
        <f>IF(B163="户主",COUNTIF($B$5:B163,$B$5),"")</f>
        <v/>
      </c>
      <c r="B163" s="8" t="s">
        <v>21</v>
      </c>
      <c r="C163" s="8" t="s">
        <v>216</v>
      </c>
      <c r="D163" s="8" t="s">
        <v>23</v>
      </c>
      <c r="E163" s="8" t="s">
        <v>24</v>
      </c>
      <c r="F163" s="8"/>
      <c r="G163" s="8" t="s">
        <v>206</v>
      </c>
      <c r="H163" s="8" t="s">
        <v>20</v>
      </c>
      <c r="I163" s="8"/>
      <c r="J163" s="8"/>
      <c r="K163" s="8"/>
      <c r="L163" s="8"/>
      <c r="M163" s="8"/>
      <c r="N163" s="8"/>
    </row>
    <row r="164" s="1" customFormat="1" ht="12.6" customHeight="1" spans="1:14">
      <c r="A164" s="10" t="str">
        <f>IF(B164="户主",COUNTIF($B$5:B164,$B$5),"")</f>
        <v/>
      </c>
      <c r="B164" s="8" t="s">
        <v>21</v>
      </c>
      <c r="C164" s="8" t="s">
        <v>217</v>
      </c>
      <c r="D164" s="8" t="s">
        <v>18</v>
      </c>
      <c r="E164" s="8" t="s">
        <v>30</v>
      </c>
      <c r="F164" s="8"/>
      <c r="G164" s="8" t="s">
        <v>206</v>
      </c>
      <c r="H164" s="8" t="s">
        <v>20</v>
      </c>
      <c r="I164" s="8"/>
      <c r="J164" s="8"/>
      <c r="K164" s="8"/>
      <c r="L164" s="8"/>
      <c r="M164" s="8"/>
      <c r="N164" s="8"/>
    </row>
    <row r="165" s="1" customFormat="1" ht="12.6" customHeight="1" spans="1:14">
      <c r="A165" s="10">
        <f>IF(B165="户主",COUNTIF($B$5:B165,$B$5),"")</f>
        <v>63</v>
      </c>
      <c r="B165" s="8" t="s">
        <v>16</v>
      </c>
      <c r="C165" s="8" t="s">
        <v>218</v>
      </c>
      <c r="D165" s="8" t="s">
        <v>18</v>
      </c>
      <c r="E165" s="8" t="s">
        <v>16</v>
      </c>
      <c r="F165" s="8">
        <v>1</v>
      </c>
      <c r="G165" s="8" t="s">
        <v>206</v>
      </c>
      <c r="H165" s="8" t="s">
        <v>38</v>
      </c>
      <c r="I165" s="20">
        <f>245*F165</f>
        <v>245</v>
      </c>
      <c r="J165" s="8"/>
      <c r="K165" s="8"/>
      <c r="L165" s="8">
        <f>I165+K165</f>
        <v>245</v>
      </c>
      <c r="M165" s="8">
        <v>15</v>
      </c>
      <c r="N165" s="8">
        <f>L165*3+M165</f>
        <v>750</v>
      </c>
    </row>
    <row r="166" s="1" customFormat="1" ht="12.6" customHeight="1" spans="1:14">
      <c r="A166" s="10">
        <f>IF(B166="户主",COUNTIF($B$5:B166,$B$5),"")</f>
        <v>64</v>
      </c>
      <c r="B166" s="8" t="s">
        <v>16</v>
      </c>
      <c r="C166" s="8" t="s">
        <v>219</v>
      </c>
      <c r="D166" s="8" t="s">
        <v>23</v>
      </c>
      <c r="E166" s="8" t="s">
        <v>16</v>
      </c>
      <c r="F166" s="8">
        <v>3</v>
      </c>
      <c r="G166" s="8" t="s">
        <v>206</v>
      </c>
      <c r="H166" s="8" t="s">
        <v>20</v>
      </c>
      <c r="I166" s="20">
        <f>289*F166</f>
        <v>867</v>
      </c>
      <c r="J166" s="8"/>
      <c r="K166" s="8"/>
      <c r="L166" s="8">
        <f>I166+K166+K167+K168</f>
        <v>954</v>
      </c>
      <c r="M166" s="8">
        <v>15</v>
      </c>
      <c r="N166" s="8">
        <f>L166*3+M166</f>
        <v>2877</v>
      </c>
    </row>
    <row r="167" s="1" customFormat="1" ht="12.6" customHeight="1" spans="1:14">
      <c r="A167" s="10" t="str">
        <f>IF(B167="户主",COUNTIF($B$5:B167,$B$5),"")</f>
        <v/>
      </c>
      <c r="B167" s="8" t="s">
        <v>21</v>
      </c>
      <c r="C167" s="8" t="s">
        <v>220</v>
      </c>
      <c r="D167" s="8" t="s">
        <v>18</v>
      </c>
      <c r="E167" s="8" t="s">
        <v>47</v>
      </c>
      <c r="F167" s="8"/>
      <c r="G167" s="8" t="s">
        <v>206</v>
      </c>
      <c r="H167" s="8" t="s">
        <v>20</v>
      </c>
      <c r="I167" s="8"/>
      <c r="J167" s="8">
        <v>5</v>
      </c>
      <c r="K167" s="8">
        <v>87</v>
      </c>
      <c r="L167" s="8"/>
      <c r="M167" s="8"/>
      <c r="N167" s="8"/>
    </row>
    <row r="168" s="1" customFormat="1" ht="12.6" customHeight="1" spans="1:251">
      <c r="A168" s="30" t="str">
        <f>IF(B168="户主",COUNTIF($B$5:B168,$B$5),"")</f>
        <v/>
      </c>
      <c r="B168" s="32" t="s">
        <v>21</v>
      </c>
      <c r="C168" s="8" t="s">
        <v>221</v>
      </c>
      <c r="D168" s="9" t="s">
        <v>18</v>
      </c>
      <c r="E168" s="9" t="s">
        <v>30</v>
      </c>
      <c r="F168" s="25"/>
      <c r="G168" s="9" t="s">
        <v>206</v>
      </c>
      <c r="H168" s="9" t="s">
        <v>20</v>
      </c>
      <c r="I168" s="21"/>
      <c r="J168" s="8"/>
      <c r="K168" s="8"/>
      <c r="L168" s="8"/>
      <c r="M168" s="19"/>
      <c r="N168" s="8"/>
      <c r="IP168" s="4"/>
      <c r="IQ168" s="4"/>
    </row>
    <row r="169" s="1" customFormat="1" ht="12.6" customHeight="1" spans="1:14">
      <c r="A169" s="10">
        <f>IF(B169="户主",COUNTIF($B$5:B169,$B$5),"")</f>
        <v>65</v>
      </c>
      <c r="B169" s="8" t="s">
        <v>16</v>
      </c>
      <c r="C169" s="8" t="s">
        <v>222</v>
      </c>
      <c r="D169" s="8" t="s">
        <v>23</v>
      </c>
      <c r="E169" s="8" t="s">
        <v>16</v>
      </c>
      <c r="F169" s="8">
        <v>1</v>
      </c>
      <c r="G169" s="8" t="s">
        <v>206</v>
      </c>
      <c r="H169" s="8" t="s">
        <v>20</v>
      </c>
      <c r="I169" s="20">
        <f>289*F169</f>
        <v>289</v>
      </c>
      <c r="J169" s="8"/>
      <c r="K169" s="8"/>
      <c r="L169" s="8">
        <f>I169+K169</f>
        <v>289</v>
      </c>
      <c r="M169" s="8">
        <v>15</v>
      </c>
      <c r="N169" s="8">
        <f>L169*3+M169</f>
        <v>882</v>
      </c>
    </row>
    <row r="170" s="1" customFormat="1" ht="12.6" customHeight="1" spans="1:14">
      <c r="A170" s="10">
        <f>IF(B170="户主",COUNTIF($B$5:B170,$B$5),"")</f>
        <v>66</v>
      </c>
      <c r="B170" s="12" t="s">
        <v>16</v>
      </c>
      <c r="C170" s="12" t="s">
        <v>223</v>
      </c>
      <c r="D170" s="12" t="s">
        <v>18</v>
      </c>
      <c r="E170" s="12" t="s">
        <v>16</v>
      </c>
      <c r="F170" s="12">
        <v>1</v>
      </c>
      <c r="G170" s="12" t="s">
        <v>224</v>
      </c>
      <c r="H170" s="12" t="s">
        <v>20</v>
      </c>
      <c r="I170" s="20">
        <f>289*F170</f>
        <v>289</v>
      </c>
      <c r="J170" s="22"/>
      <c r="K170" s="22"/>
      <c r="L170" s="8">
        <f>I170+K170</f>
        <v>289</v>
      </c>
      <c r="M170" s="8">
        <v>15</v>
      </c>
      <c r="N170" s="8">
        <f>L170*3+M170</f>
        <v>882</v>
      </c>
    </row>
    <row r="171" s="1" customFormat="1" ht="12.6" customHeight="1" spans="1:14">
      <c r="A171" s="10">
        <f>IF(B171="户主",COUNTIF($B$5:B171,$B$5),"")</f>
        <v>67</v>
      </c>
      <c r="B171" s="12" t="s">
        <v>16</v>
      </c>
      <c r="C171" s="12" t="s">
        <v>225</v>
      </c>
      <c r="D171" s="12" t="s">
        <v>18</v>
      </c>
      <c r="E171" s="12" t="s">
        <v>16</v>
      </c>
      <c r="F171" s="12">
        <v>2</v>
      </c>
      <c r="G171" s="12" t="s">
        <v>224</v>
      </c>
      <c r="H171" s="12" t="s">
        <v>20</v>
      </c>
      <c r="I171" s="20">
        <f>289*F171</f>
        <v>578</v>
      </c>
      <c r="J171" s="22"/>
      <c r="K171" s="22"/>
      <c r="L171" s="8">
        <f>I171+K172</f>
        <v>723</v>
      </c>
      <c r="M171" s="8">
        <v>15</v>
      </c>
      <c r="N171" s="8">
        <f>L171*3+M171</f>
        <v>2184</v>
      </c>
    </row>
    <row r="172" s="1" customFormat="1" ht="12.6" customHeight="1" spans="1:14">
      <c r="A172" s="10" t="str">
        <f>IF(B172="户主",COUNTIF($B$5:B172,$B$5),"")</f>
        <v/>
      </c>
      <c r="B172" s="12" t="s">
        <v>21</v>
      </c>
      <c r="C172" s="12" t="s">
        <v>226</v>
      </c>
      <c r="D172" s="12" t="s">
        <v>23</v>
      </c>
      <c r="E172" s="12" t="s">
        <v>149</v>
      </c>
      <c r="F172" s="12"/>
      <c r="G172" s="12" t="s">
        <v>224</v>
      </c>
      <c r="H172" s="12" t="s">
        <v>20</v>
      </c>
      <c r="I172" s="20"/>
      <c r="J172" s="22">
        <v>4</v>
      </c>
      <c r="K172" s="8">
        <v>145</v>
      </c>
      <c r="L172" s="8"/>
      <c r="M172" s="8"/>
      <c r="N172" s="8"/>
    </row>
    <row r="173" s="1" customFormat="1" ht="12.6" customHeight="1" spans="1:14">
      <c r="A173" s="10">
        <f>IF(B173="户主",COUNTIF($B$5:B173,$B$5),"")</f>
        <v>68</v>
      </c>
      <c r="B173" s="8" t="s">
        <v>16</v>
      </c>
      <c r="C173" s="8" t="s">
        <v>227</v>
      </c>
      <c r="D173" s="8" t="s">
        <v>18</v>
      </c>
      <c r="E173" s="8" t="s">
        <v>16</v>
      </c>
      <c r="F173" s="8">
        <v>1</v>
      </c>
      <c r="G173" s="8" t="s">
        <v>224</v>
      </c>
      <c r="H173" s="8" t="s">
        <v>20</v>
      </c>
      <c r="I173" s="20">
        <f>289*F173</f>
        <v>289</v>
      </c>
      <c r="J173" s="8"/>
      <c r="K173" s="8"/>
      <c r="L173" s="8">
        <f>I173+K173</f>
        <v>289</v>
      </c>
      <c r="M173" s="8">
        <v>15</v>
      </c>
      <c r="N173" s="8">
        <f>L173*3+M173</f>
        <v>882</v>
      </c>
    </row>
    <row r="174" s="1" customFormat="1" ht="12.6" customHeight="1" spans="1:14">
      <c r="A174" s="10">
        <f>IF(B174="户主",COUNTIF($B$5:B174,$B$5),"")</f>
        <v>69</v>
      </c>
      <c r="B174" s="8" t="s">
        <v>16</v>
      </c>
      <c r="C174" s="8" t="s">
        <v>228</v>
      </c>
      <c r="D174" s="8" t="s">
        <v>23</v>
      </c>
      <c r="E174" s="8" t="s">
        <v>16</v>
      </c>
      <c r="F174" s="8">
        <v>1</v>
      </c>
      <c r="G174" s="8" t="s">
        <v>224</v>
      </c>
      <c r="H174" s="8" t="s">
        <v>20</v>
      </c>
      <c r="I174" s="20">
        <f>289*F174</f>
        <v>289</v>
      </c>
      <c r="J174" s="8"/>
      <c r="K174" s="8"/>
      <c r="L174" s="8">
        <f>I174+K174</f>
        <v>289</v>
      </c>
      <c r="M174" s="8">
        <v>15</v>
      </c>
      <c r="N174" s="8">
        <f>L174*3+M174</f>
        <v>882</v>
      </c>
    </row>
    <row r="175" s="1" customFormat="1" ht="12.6" customHeight="1" spans="1:14">
      <c r="A175" s="10">
        <f>IF(B175="户主",COUNTIF($B$5:B175,$B$5),"")</f>
        <v>70</v>
      </c>
      <c r="B175" s="12" t="s">
        <v>16</v>
      </c>
      <c r="C175" s="12" t="s">
        <v>229</v>
      </c>
      <c r="D175" s="12" t="s">
        <v>23</v>
      </c>
      <c r="E175" s="12" t="s">
        <v>16</v>
      </c>
      <c r="F175" s="12">
        <v>1</v>
      </c>
      <c r="G175" s="12" t="s">
        <v>230</v>
      </c>
      <c r="H175" s="12" t="s">
        <v>20</v>
      </c>
      <c r="I175" s="20">
        <f>289*F175</f>
        <v>289</v>
      </c>
      <c r="J175" s="22">
        <v>2</v>
      </c>
      <c r="K175" s="8">
        <v>58</v>
      </c>
      <c r="L175" s="8">
        <f>I175+K175</f>
        <v>347</v>
      </c>
      <c r="M175" s="8">
        <v>15</v>
      </c>
      <c r="N175" s="8">
        <f>L175*3+M175</f>
        <v>1056</v>
      </c>
    </row>
    <row r="176" s="1" customFormat="1" ht="12.6" customHeight="1" spans="1:14">
      <c r="A176" s="10">
        <f>IF(B176="户主",COUNTIF($B$5:B176,$B$5),"")</f>
        <v>71</v>
      </c>
      <c r="B176" s="12" t="s">
        <v>16</v>
      </c>
      <c r="C176" s="12" t="s">
        <v>231</v>
      </c>
      <c r="D176" s="12" t="s">
        <v>23</v>
      </c>
      <c r="E176" s="12" t="s">
        <v>16</v>
      </c>
      <c r="F176" s="12">
        <v>1</v>
      </c>
      <c r="G176" s="12" t="s">
        <v>230</v>
      </c>
      <c r="H176" s="12" t="s">
        <v>20</v>
      </c>
      <c r="I176" s="20">
        <f>289*F176</f>
        <v>289</v>
      </c>
      <c r="J176" s="22">
        <v>4</v>
      </c>
      <c r="K176" s="8">
        <v>145</v>
      </c>
      <c r="L176" s="8">
        <f>I176+K176</f>
        <v>434</v>
      </c>
      <c r="M176" s="8">
        <v>15</v>
      </c>
      <c r="N176" s="8">
        <f>L176*3+M176</f>
        <v>1317</v>
      </c>
    </row>
    <row r="177" s="1" customFormat="1" ht="12.6" customHeight="1" spans="1:14">
      <c r="A177" s="10">
        <f>IF(B177="户主",COUNTIF($B$5:B177,$B$5),"")</f>
        <v>72</v>
      </c>
      <c r="B177" s="12" t="s">
        <v>16</v>
      </c>
      <c r="C177" s="12" t="s">
        <v>232</v>
      </c>
      <c r="D177" s="12" t="s">
        <v>18</v>
      </c>
      <c r="E177" s="12" t="s">
        <v>16</v>
      </c>
      <c r="F177" s="12">
        <v>3</v>
      </c>
      <c r="G177" s="12" t="s">
        <v>230</v>
      </c>
      <c r="H177" s="12" t="s">
        <v>20</v>
      </c>
      <c r="I177" s="20">
        <f>289*F177</f>
        <v>867</v>
      </c>
      <c r="J177" s="22">
        <v>6</v>
      </c>
      <c r="K177" s="10">
        <v>145</v>
      </c>
      <c r="L177" s="8">
        <f>I177+K177+K178+K179</f>
        <v>1070</v>
      </c>
      <c r="M177" s="8">
        <v>15</v>
      </c>
      <c r="N177" s="8">
        <f>L177*3+M177</f>
        <v>3225</v>
      </c>
    </row>
    <row r="178" s="1" customFormat="1" ht="12.6" customHeight="1" spans="1:14">
      <c r="A178" s="10" t="str">
        <f>IF(B178="户主",COUNTIF($B$5:B178,$B$5),"")</f>
        <v/>
      </c>
      <c r="B178" s="12" t="s">
        <v>21</v>
      </c>
      <c r="C178" s="12" t="s">
        <v>233</v>
      </c>
      <c r="D178" s="12" t="s">
        <v>18</v>
      </c>
      <c r="E178" s="12" t="s">
        <v>155</v>
      </c>
      <c r="F178" s="12"/>
      <c r="G178" s="12" t="s">
        <v>230</v>
      </c>
      <c r="H178" s="12" t="s">
        <v>20</v>
      </c>
      <c r="I178" s="20"/>
      <c r="J178" s="22"/>
      <c r="K178" s="22"/>
      <c r="L178" s="8"/>
      <c r="M178" s="8"/>
      <c r="N178" s="8"/>
    </row>
    <row r="179" s="1" customFormat="1" ht="12.6" customHeight="1" spans="1:251">
      <c r="A179" s="30" t="str">
        <f>IF(B179="户主",COUNTIF($B$5:B179,$B$5),"")</f>
        <v/>
      </c>
      <c r="B179" s="8" t="s">
        <v>21</v>
      </c>
      <c r="C179" s="8" t="s">
        <v>234</v>
      </c>
      <c r="D179" s="9" t="s">
        <v>23</v>
      </c>
      <c r="E179" s="9" t="s">
        <v>149</v>
      </c>
      <c r="F179" s="25"/>
      <c r="G179" s="9" t="s">
        <v>230</v>
      </c>
      <c r="H179" s="9" t="s">
        <v>20</v>
      </c>
      <c r="I179" s="21"/>
      <c r="J179" s="8">
        <v>2</v>
      </c>
      <c r="K179" s="8">
        <v>58</v>
      </c>
      <c r="L179" s="8"/>
      <c r="M179" s="19"/>
      <c r="N179" s="8"/>
      <c r="IP179" s="4"/>
      <c r="IQ179" s="4"/>
    </row>
    <row r="180" s="1" customFormat="1" ht="12.6" customHeight="1" spans="1:14">
      <c r="A180" s="10">
        <f>IF(B180="户主",COUNTIF($B$5:B180,$B$5),"")</f>
        <v>73</v>
      </c>
      <c r="B180" s="9" t="s">
        <v>16</v>
      </c>
      <c r="C180" s="8" t="s">
        <v>235</v>
      </c>
      <c r="D180" s="8" t="s">
        <v>18</v>
      </c>
      <c r="E180" s="9" t="s">
        <v>16</v>
      </c>
      <c r="F180" s="8">
        <v>6</v>
      </c>
      <c r="G180" s="9" t="s">
        <v>193</v>
      </c>
      <c r="H180" s="8" t="s">
        <v>38</v>
      </c>
      <c r="I180" s="20">
        <f>245*F180</f>
        <v>1470</v>
      </c>
      <c r="J180" s="8">
        <v>6</v>
      </c>
      <c r="K180" s="10">
        <v>145</v>
      </c>
      <c r="L180" s="8">
        <f>I180+K180+K181+K182+K183+K184+K185</f>
        <v>1789</v>
      </c>
      <c r="M180" s="8">
        <v>15</v>
      </c>
      <c r="N180" s="8">
        <f>L180*3+M180</f>
        <v>5382</v>
      </c>
    </row>
    <row r="181" s="1" customFormat="1" ht="12.6" customHeight="1" spans="1:14">
      <c r="A181" s="10" t="str">
        <f>IF(B181="户主",COUNTIF($B$5:B181,$B$5),"")</f>
        <v/>
      </c>
      <c r="B181" s="32" t="s">
        <v>21</v>
      </c>
      <c r="C181" s="33" t="s">
        <v>236</v>
      </c>
      <c r="D181" s="33" t="s">
        <v>23</v>
      </c>
      <c r="E181" s="32" t="s">
        <v>24</v>
      </c>
      <c r="F181" s="33"/>
      <c r="G181" s="9" t="s">
        <v>193</v>
      </c>
      <c r="H181" s="8" t="s">
        <v>38</v>
      </c>
      <c r="I181" s="32"/>
      <c r="J181" s="33"/>
      <c r="K181" s="32"/>
      <c r="L181" s="33"/>
      <c r="M181" s="32"/>
      <c r="N181" s="33"/>
    </row>
    <row r="182" s="1" customFormat="1" ht="12.6" customHeight="1" spans="1:14">
      <c r="A182" s="10" t="str">
        <f>IF(B182="户主",COUNTIF($B$5:B182,$B$5),"")</f>
        <v/>
      </c>
      <c r="B182" s="9" t="s">
        <v>21</v>
      </c>
      <c r="C182" s="8" t="s">
        <v>237</v>
      </c>
      <c r="D182" s="8" t="s">
        <v>18</v>
      </c>
      <c r="E182" s="9" t="s">
        <v>155</v>
      </c>
      <c r="F182" s="8"/>
      <c r="G182" s="9" t="s">
        <v>193</v>
      </c>
      <c r="H182" s="8" t="s">
        <v>38</v>
      </c>
      <c r="I182" s="9"/>
      <c r="J182" s="8">
        <v>3</v>
      </c>
      <c r="K182" s="25">
        <v>87</v>
      </c>
      <c r="L182" s="8"/>
      <c r="M182" s="9"/>
      <c r="N182" s="8"/>
    </row>
    <row r="183" s="1" customFormat="1" ht="12.6" customHeight="1" spans="1:14">
      <c r="A183" s="10" t="str">
        <f>IF(B183="户主",COUNTIF($B$5:B183,$B$5),"")</f>
        <v/>
      </c>
      <c r="B183" s="9" t="s">
        <v>21</v>
      </c>
      <c r="C183" s="8" t="s">
        <v>238</v>
      </c>
      <c r="D183" s="8" t="s">
        <v>18</v>
      </c>
      <c r="E183" s="9" t="s">
        <v>239</v>
      </c>
      <c r="F183" s="8"/>
      <c r="G183" s="9" t="s">
        <v>193</v>
      </c>
      <c r="H183" s="8" t="s">
        <v>38</v>
      </c>
      <c r="I183" s="9"/>
      <c r="J183" s="8">
        <v>3</v>
      </c>
      <c r="K183" s="25">
        <v>87</v>
      </c>
      <c r="L183" s="8"/>
      <c r="M183" s="9"/>
      <c r="N183" s="8"/>
    </row>
    <row r="184" s="1" customFormat="1" ht="12.6" customHeight="1" spans="1:251">
      <c r="A184" s="30" t="str">
        <f>IF(B184="户主",COUNTIF($B$5:B184,$B$5),"")</f>
        <v/>
      </c>
      <c r="B184" s="9" t="s">
        <v>21</v>
      </c>
      <c r="C184" s="8" t="s">
        <v>240</v>
      </c>
      <c r="D184" s="8" t="s">
        <v>18</v>
      </c>
      <c r="E184" s="9" t="s">
        <v>90</v>
      </c>
      <c r="F184" s="25"/>
      <c r="G184" s="9" t="s">
        <v>193</v>
      </c>
      <c r="H184" s="8" t="s">
        <v>38</v>
      </c>
      <c r="I184" s="21"/>
      <c r="J184" s="8"/>
      <c r="K184" s="8"/>
      <c r="L184" s="8"/>
      <c r="M184" s="19"/>
      <c r="N184" s="8"/>
      <c r="IP184" s="4"/>
      <c r="IQ184" s="4"/>
    </row>
    <row r="185" s="1" customFormat="1" ht="12.6" customHeight="1" spans="1:251">
      <c r="A185" s="30" t="str">
        <f>IF(B185="户主",COUNTIF($B$5:B185,$B$5),"")</f>
        <v/>
      </c>
      <c r="B185" s="9" t="s">
        <v>21</v>
      </c>
      <c r="C185" s="8" t="s">
        <v>241</v>
      </c>
      <c r="D185" s="9" t="s">
        <v>23</v>
      </c>
      <c r="E185" s="9" t="s">
        <v>149</v>
      </c>
      <c r="F185" s="25"/>
      <c r="G185" s="9" t="s">
        <v>193</v>
      </c>
      <c r="H185" s="8" t="s">
        <v>38</v>
      </c>
      <c r="I185" s="21"/>
      <c r="J185" s="8"/>
      <c r="K185" s="8"/>
      <c r="L185" s="8"/>
      <c r="M185" s="19"/>
      <c r="N185" s="8"/>
      <c r="IP185" s="4"/>
      <c r="IQ185" s="4"/>
    </row>
    <row r="186" s="1" customFormat="1" customHeight="1" spans="1:14">
      <c r="A186" s="10">
        <f>IF(B186="户主",COUNTIF($B$5:B186,$B$5),"")</f>
        <v>74</v>
      </c>
      <c r="B186" s="8" t="s">
        <v>16</v>
      </c>
      <c r="C186" s="8" t="s">
        <v>242</v>
      </c>
      <c r="D186" s="8" t="s">
        <v>18</v>
      </c>
      <c r="E186" s="8" t="s">
        <v>16</v>
      </c>
      <c r="F186" s="8">
        <v>1</v>
      </c>
      <c r="G186" s="8" t="s">
        <v>230</v>
      </c>
      <c r="H186" s="8" t="s">
        <v>20</v>
      </c>
      <c r="I186" s="20">
        <f>289*F186</f>
        <v>289</v>
      </c>
      <c r="J186" s="8"/>
      <c r="K186" s="8"/>
      <c r="L186" s="8">
        <f>I186+K186</f>
        <v>289</v>
      </c>
      <c r="M186" s="8">
        <v>15</v>
      </c>
      <c r="N186" s="8">
        <f>L186*3+M186</f>
        <v>882</v>
      </c>
    </row>
    <row r="187" s="1" customFormat="1" ht="12.6" customHeight="1" spans="1:251">
      <c r="A187" s="10">
        <f>IF(B187="户主",COUNTIF($B$5:B187,$B$5),"")</f>
        <v>75</v>
      </c>
      <c r="B187" s="1" t="s">
        <v>16</v>
      </c>
      <c r="C187" s="8" t="s">
        <v>243</v>
      </c>
      <c r="D187" s="8" t="s">
        <v>23</v>
      </c>
      <c r="E187" s="1" t="s">
        <v>16</v>
      </c>
      <c r="F187" s="25">
        <v>3</v>
      </c>
      <c r="G187" s="9" t="s">
        <v>183</v>
      </c>
      <c r="H187" s="9" t="s">
        <v>42</v>
      </c>
      <c r="I187" s="20">
        <f>F187*130</f>
        <v>390</v>
      </c>
      <c r="J187" s="8"/>
      <c r="K187" s="8"/>
      <c r="L187" s="8">
        <f>I187+K187</f>
        <v>390</v>
      </c>
      <c r="M187" s="19">
        <v>15</v>
      </c>
      <c r="N187" s="8">
        <f>L187*3+M187</f>
        <v>1185</v>
      </c>
      <c r="IP187" s="4"/>
      <c r="IQ187" s="4"/>
    </row>
    <row r="188" s="1" customFormat="1" ht="12.6" customHeight="1" spans="1:251">
      <c r="A188" s="10" t="str">
        <f>IF(B188="户主",COUNTIF($B$5:B188,$B$5),"")</f>
        <v/>
      </c>
      <c r="B188" s="8" t="s">
        <v>21</v>
      </c>
      <c r="C188" s="8" t="s">
        <v>244</v>
      </c>
      <c r="D188" s="8" t="s">
        <v>18</v>
      </c>
      <c r="E188" s="34" t="s">
        <v>30</v>
      </c>
      <c r="F188" s="9"/>
      <c r="G188" s="9" t="s">
        <v>183</v>
      </c>
      <c r="H188" s="9" t="s">
        <v>42</v>
      </c>
      <c r="I188" s="9"/>
      <c r="J188" s="8"/>
      <c r="K188" s="8"/>
      <c r="L188" s="8"/>
      <c r="M188" s="19"/>
      <c r="N188" s="8"/>
      <c r="IP188" s="4"/>
      <c r="IQ188" s="4"/>
    </row>
    <row r="189" s="1" customFormat="1" ht="12.6" customHeight="1" spans="1:251">
      <c r="A189" s="10" t="str">
        <f>IF(B189="户主",COUNTIF($B$5:B189,$B$5),"")</f>
        <v/>
      </c>
      <c r="B189" s="8" t="s">
        <v>21</v>
      </c>
      <c r="C189" s="8" t="s">
        <v>245</v>
      </c>
      <c r="D189" s="9" t="s">
        <v>23</v>
      </c>
      <c r="E189" s="34" t="s">
        <v>26</v>
      </c>
      <c r="F189" s="9"/>
      <c r="G189" s="9" t="s">
        <v>183</v>
      </c>
      <c r="H189" s="9" t="s">
        <v>42</v>
      </c>
      <c r="I189" s="9"/>
      <c r="J189" s="8"/>
      <c r="K189" s="8"/>
      <c r="L189" s="8"/>
      <c r="M189" s="19"/>
      <c r="N189" s="8"/>
      <c r="IP189" s="4"/>
      <c r="IQ189" s="4"/>
    </row>
    <row r="190" s="1" customFormat="1" ht="12.6" customHeight="1" spans="1:251">
      <c r="A190" s="10">
        <f>IF(B190="户主",COUNTIF($B$5:B190,$B$5),"")</f>
        <v>76</v>
      </c>
      <c r="B190" s="8" t="s">
        <v>16</v>
      </c>
      <c r="C190" s="8" t="s">
        <v>246</v>
      </c>
      <c r="D190" s="9" t="s">
        <v>18</v>
      </c>
      <c r="E190" s="9" t="s">
        <v>16</v>
      </c>
      <c r="F190" s="25">
        <v>2</v>
      </c>
      <c r="G190" s="9" t="s">
        <v>193</v>
      </c>
      <c r="H190" s="9" t="s">
        <v>20</v>
      </c>
      <c r="I190" s="20">
        <f>F190*289</f>
        <v>578</v>
      </c>
      <c r="J190" s="8">
        <v>2</v>
      </c>
      <c r="K190" s="8">
        <v>58</v>
      </c>
      <c r="L190" s="8">
        <f>I190+K190</f>
        <v>636</v>
      </c>
      <c r="M190" s="19">
        <v>15</v>
      </c>
      <c r="N190" s="8">
        <f>L190*3+M190</f>
        <v>1923</v>
      </c>
      <c r="IP190" s="4"/>
      <c r="IQ190" s="4"/>
    </row>
    <row r="191" s="1" customFormat="1" ht="12.6" customHeight="1" spans="1:251">
      <c r="A191" s="10" t="str">
        <f>IF(B191="户主",COUNTIF($B$5:B191,$B$5),"")</f>
        <v/>
      </c>
      <c r="B191" s="8" t="s">
        <v>21</v>
      </c>
      <c r="C191" s="8" t="s">
        <v>247</v>
      </c>
      <c r="D191" s="9" t="s">
        <v>23</v>
      </c>
      <c r="E191" s="9" t="s">
        <v>85</v>
      </c>
      <c r="F191" s="9"/>
      <c r="G191" s="9" t="s">
        <v>193</v>
      </c>
      <c r="H191" s="9" t="s">
        <v>20</v>
      </c>
      <c r="I191" s="9"/>
      <c r="J191" s="8"/>
      <c r="K191" s="8"/>
      <c r="L191" s="8"/>
      <c r="M191" s="19"/>
      <c r="N191" s="8"/>
      <c r="IP191" s="4"/>
      <c r="IQ191" s="4"/>
    </row>
    <row r="192" s="1" customFormat="1" ht="12.6" customHeight="1" spans="1:251">
      <c r="A192" s="10">
        <f>IF(B192="户主",COUNTIF($B$5:B192,$B$5),"")</f>
        <v>77</v>
      </c>
      <c r="B192" s="8" t="s">
        <v>16</v>
      </c>
      <c r="C192" s="8" t="s">
        <v>248</v>
      </c>
      <c r="D192" s="9" t="s">
        <v>18</v>
      </c>
      <c r="E192" s="9" t="s">
        <v>16</v>
      </c>
      <c r="F192" s="25">
        <v>5</v>
      </c>
      <c r="G192" s="9" t="s">
        <v>224</v>
      </c>
      <c r="H192" s="9" t="s">
        <v>42</v>
      </c>
      <c r="I192" s="20">
        <f>F192*130</f>
        <v>650</v>
      </c>
      <c r="J192" s="8"/>
      <c r="K192" s="8"/>
      <c r="L192" s="8">
        <f>I192+K195</f>
        <v>737</v>
      </c>
      <c r="M192" s="19">
        <v>15</v>
      </c>
      <c r="N192" s="8">
        <f>L192*3+M192</f>
        <v>2226</v>
      </c>
      <c r="IP192" s="4"/>
      <c r="IQ192" s="4"/>
    </row>
    <row r="193" s="1" customFormat="1" ht="12.6" customHeight="1" spans="1:251">
      <c r="A193" s="10" t="str">
        <f>IF(B193="户主",COUNTIF($B$5:B193,$B$5),"")</f>
        <v/>
      </c>
      <c r="B193" s="8" t="s">
        <v>21</v>
      </c>
      <c r="C193" s="8" t="s">
        <v>249</v>
      </c>
      <c r="D193" s="9" t="s">
        <v>23</v>
      </c>
      <c r="E193" s="9" t="s">
        <v>85</v>
      </c>
      <c r="F193" s="9"/>
      <c r="G193" s="9" t="s">
        <v>224</v>
      </c>
      <c r="H193" s="9" t="s">
        <v>42</v>
      </c>
      <c r="I193" s="9"/>
      <c r="J193" s="8"/>
      <c r="K193" s="8"/>
      <c r="L193" s="8"/>
      <c r="M193" s="19"/>
      <c r="N193" s="8"/>
      <c r="IP193" s="4"/>
      <c r="IQ193" s="4"/>
    </row>
    <row r="194" s="1" customFormat="1" ht="12.6" customHeight="1" spans="1:251">
      <c r="A194" s="10" t="str">
        <f>IF(B194="户主",COUNTIF($B$5:B194,$B$5),"")</f>
        <v/>
      </c>
      <c r="B194" s="8" t="s">
        <v>21</v>
      </c>
      <c r="C194" s="8" t="s">
        <v>250</v>
      </c>
      <c r="D194" s="9" t="s">
        <v>23</v>
      </c>
      <c r="E194" s="9" t="s">
        <v>149</v>
      </c>
      <c r="F194" s="9"/>
      <c r="G194" s="9" t="s">
        <v>224</v>
      </c>
      <c r="H194" s="9" t="s">
        <v>42</v>
      </c>
      <c r="I194" s="9"/>
      <c r="J194" s="8"/>
      <c r="K194" s="8"/>
      <c r="L194" s="8"/>
      <c r="M194" s="19"/>
      <c r="N194" s="8"/>
      <c r="IP194" s="4"/>
      <c r="IQ194" s="4"/>
    </row>
    <row r="195" s="1" customFormat="1" ht="12.6" customHeight="1" spans="1:251">
      <c r="A195" s="10" t="str">
        <f>IF(B195="户主",COUNTIF($B$5:B195,$B$5),"")</f>
        <v/>
      </c>
      <c r="B195" s="8" t="s">
        <v>21</v>
      </c>
      <c r="C195" s="8" t="s">
        <v>251</v>
      </c>
      <c r="D195" s="9" t="s">
        <v>18</v>
      </c>
      <c r="E195" s="9" t="s">
        <v>30</v>
      </c>
      <c r="F195" s="9"/>
      <c r="G195" s="9" t="s">
        <v>224</v>
      </c>
      <c r="H195" s="9" t="s">
        <v>42</v>
      </c>
      <c r="I195" s="9"/>
      <c r="J195" s="8">
        <v>3</v>
      </c>
      <c r="K195" s="8">
        <v>87</v>
      </c>
      <c r="L195" s="8"/>
      <c r="M195" s="19"/>
      <c r="N195" s="8"/>
      <c r="IP195" s="4"/>
      <c r="IQ195" s="4"/>
    </row>
    <row r="196" s="1" customFormat="1" ht="12.6" customHeight="1" spans="1:251">
      <c r="A196" s="10" t="str">
        <f>IF(B196="户主",COUNTIF($B$5:B196,$B$5),"")</f>
        <v/>
      </c>
      <c r="B196" s="8" t="s">
        <v>21</v>
      </c>
      <c r="C196" s="8" t="s">
        <v>252</v>
      </c>
      <c r="D196" s="9" t="s">
        <v>18</v>
      </c>
      <c r="E196" s="9" t="s">
        <v>90</v>
      </c>
      <c r="F196" s="9"/>
      <c r="G196" s="9" t="s">
        <v>224</v>
      </c>
      <c r="H196" s="9" t="s">
        <v>42</v>
      </c>
      <c r="I196" s="9"/>
      <c r="J196" s="8"/>
      <c r="K196" s="8"/>
      <c r="L196" s="8"/>
      <c r="M196" s="19"/>
      <c r="N196" s="8"/>
      <c r="IP196" s="4"/>
      <c r="IQ196" s="4"/>
    </row>
    <row r="197" s="1" customFormat="1" ht="12.6" customHeight="1" spans="1:14">
      <c r="A197" s="10">
        <f>IF(B197="户主",COUNTIF($B$5:B197,$B$5),"")</f>
        <v>78</v>
      </c>
      <c r="B197" s="12" t="s">
        <v>16</v>
      </c>
      <c r="C197" s="10" t="s">
        <v>253</v>
      </c>
      <c r="D197" s="12" t="s">
        <v>18</v>
      </c>
      <c r="E197" s="10" t="s">
        <v>16</v>
      </c>
      <c r="F197" s="10">
        <v>2</v>
      </c>
      <c r="G197" s="10" t="s">
        <v>254</v>
      </c>
      <c r="H197" s="10" t="s">
        <v>38</v>
      </c>
      <c r="I197" s="20">
        <f>245*F197</f>
        <v>490</v>
      </c>
      <c r="J197" s="10"/>
      <c r="K197" s="10"/>
      <c r="L197" s="8">
        <f>I197+K198</f>
        <v>548</v>
      </c>
      <c r="M197" s="8">
        <v>15</v>
      </c>
      <c r="N197" s="8">
        <f>L197*3+M197</f>
        <v>1659</v>
      </c>
    </row>
    <row r="198" s="1" customFormat="1" ht="12.6" customHeight="1" spans="1:14">
      <c r="A198" s="10" t="str">
        <f>IF(B198="户主",COUNTIF($B$5:B198,$B$5),"")</f>
        <v/>
      </c>
      <c r="B198" s="10" t="s">
        <v>21</v>
      </c>
      <c r="C198" s="10" t="s">
        <v>255</v>
      </c>
      <c r="D198" s="12" t="s">
        <v>23</v>
      </c>
      <c r="E198" s="10" t="s">
        <v>85</v>
      </c>
      <c r="F198" s="10"/>
      <c r="G198" s="10" t="s">
        <v>254</v>
      </c>
      <c r="H198" s="10" t="s">
        <v>38</v>
      </c>
      <c r="I198" s="10"/>
      <c r="J198" s="10">
        <v>2</v>
      </c>
      <c r="K198" s="10">
        <v>58</v>
      </c>
      <c r="L198" s="8"/>
      <c r="M198" s="8"/>
      <c r="N198" s="8"/>
    </row>
    <row r="199" s="1" customFormat="1" ht="12.6" customHeight="1" spans="1:14">
      <c r="A199" s="10">
        <f>IF(B199="户主",COUNTIF($B$5:B199,$B$5),"")</f>
        <v>79</v>
      </c>
      <c r="B199" s="8" t="s">
        <v>16</v>
      </c>
      <c r="C199" s="8" t="s">
        <v>256</v>
      </c>
      <c r="D199" s="8" t="s">
        <v>18</v>
      </c>
      <c r="E199" s="8" t="s">
        <v>16</v>
      </c>
      <c r="F199" s="8">
        <v>4</v>
      </c>
      <c r="G199" s="8" t="s">
        <v>257</v>
      </c>
      <c r="H199" s="8" t="s">
        <v>42</v>
      </c>
      <c r="I199" s="20">
        <f>130*F199</f>
        <v>520</v>
      </c>
      <c r="J199" s="8"/>
      <c r="K199" s="8"/>
      <c r="L199" s="8">
        <f>I199+K202</f>
        <v>607</v>
      </c>
      <c r="M199" s="8">
        <v>15</v>
      </c>
      <c r="N199" s="8">
        <f>L199*3+M199</f>
        <v>1836</v>
      </c>
    </row>
    <row r="200" s="1" customFormat="1" ht="12.6" customHeight="1" spans="1:14">
      <c r="A200" s="10" t="str">
        <f>IF(B200="户主",COUNTIF($B$5:B200,$B$5),"")</f>
        <v/>
      </c>
      <c r="B200" s="8" t="s">
        <v>21</v>
      </c>
      <c r="C200" s="8" t="s">
        <v>258</v>
      </c>
      <c r="D200" s="8" t="s">
        <v>23</v>
      </c>
      <c r="E200" s="8" t="s">
        <v>24</v>
      </c>
      <c r="F200" s="8"/>
      <c r="G200" s="8" t="s">
        <v>257</v>
      </c>
      <c r="H200" s="8" t="s">
        <v>42</v>
      </c>
      <c r="I200" s="8"/>
      <c r="J200" s="8"/>
      <c r="K200" s="8"/>
      <c r="L200" s="8"/>
      <c r="M200" s="8"/>
      <c r="N200" s="8"/>
    </row>
    <row r="201" s="1" customFormat="1" ht="12.6" customHeight="1" spans="1:14">
      <c r="A201" s="10" t="str">
        <f>IF(B201="户主",COUNTIF($B$5:B201,$B$5),"")</f>
        <v/>
      </c>
      <c r="B201" s="8" t="s">
        <v>21</v>
      </c>
      <c r="C201" s="8" t="s">
        <v>259</v>
      </c>
      <c r="D201" s="8" t="s">
        <v>18</v>
      </c>
      <c r="E201" s="8" t="s">
        <v>30</v>
      </c>
      <c r="F201" s="8"/>
      <c r="G201" s="8" t="s">
        <v>257</v>
      </c>
      <c r="H201" s="8" t="s">
        <v>42</v>
      </c>
      <c r="I201" s="8"/>
      <c r="J201" s="8"/>
      <c r="K201" s="8"/>
      <c r="L201" s="8"/>
      <c r="M201" s="8"/>
      <c r="N201" s="8"/>
    </row>
    <row r="202" s="1" customFormat="1" ht="12.6" customHeight="1" spans="1:14">
      <c r="A202" s="10" t="str">
        <f>IF(B202="户主",COUNTIF($B$5:B202,$B$5),"")</f>
        <v/>
      </c>
      <c r="B202" s="8" t="s">
        <v>21</v>
      </c>
      <c r="C202" s="8" t="s">
        <v>260</v>
      </c>
      <c r="D202" s="8" t="s">
        <v>18</v>
      </c>
      <c r="E202" s="8" t="s">
        <v>30</v>
      </c>
      <c r="F202" s="8"/>
      <c r="G202" s="8" t="s">
        <v>257</v>
      </c>
      <c r="H202" s="8" t="s">
        <v>42</v>
      </c>
      <c r="I202" s="8"/>
      <c r="J202" s="8">
        <v>3</v>
      </c>
      <c r="K202" s="8">
        <v>87</v>
      </c>
      <c r="L202" s="8"/>
      <c r="M202" s="8"/>
      <c r="N202" s="8"/>
    </row>
    <row r="203" s="1" customFormat="1" ht="12.6" customHeight="1" spans="1:14">
      <c r="A203" s="10">
        <f>IF(B203="户主",COUNTIF($B$5:B203,$B$5),"")</f>
        <v>80</v>
      </c>
      <c r="B203" s="8" t="s">
        <v>16</v>
      </c>
      <c r="C203" s="8" t="s">
        <v>261</v>
      </c>
      <c r="D203" s="8" t="s">
        <v>18</v>
      </c>
      <c r="E203" s="8" t="s">
        <v>16</v>
      </c>
      <c r="F203" s="8">
        <v>1</v>
      </c>
      <c r="G203" s="8" t="s">
        <v>262</v>
      </c>
      <c r="H203" s="8" t="s">
        <v>38</v>
      </c>
      <c r="I203" s="20">
        <f>245*F203</f>
        <v>245</v>
      </c>
      <c r="J203" s="8"/>
      <c r="K203" s="8"/>
      <c r="L203" s="8">
        <f>I203+K203</f>
        <v>245</v>
      </c>
      <c r="M203" s="8">
        <v>15</v>
      </c>
      <c r="N203" s="8">
        <f>L203*3+M203</f>
        <v>750</v>
      </c>
    </row>
    <row r="204" s="3" customFormat="1" ht="12.6" customHeight="1" spans="1:251">
      <c r="A204" s="10">
        <f>IF(B204="户主",COUNTIF($B$5:B204,$B$5),"")</f>
        <v>81</v>
      </c>
      <c r="B204" s="8" t="s">
        <v>16</v>
      </c>
      <c r="C204" s="11" t="s">
        <v>263</v>
      </c>
      <c r="D204" s="12" t="s">
        <v>18</v>
      </c>
      <c r="E204" s="12" t="s">
        <v>16</v>
      </c>
      <c r="F204" s="12">
        <v>2</v>
      </c>
      <c r="G204" s="12" t="s">
        <v>254</v>
      </c>
      <c r="H204" s="12" t="s">
        <v>20</v>
      </c>
      <c r="I204" s="21">
        <f>F204*289</f>
        <v>578</v>
      </c>
      <c r="J204" s="22">
        <v>5</v>
      </c>
      <c r="K204" s="22">
        <v>87</v>
      </c>
      <c r="L204" s="8">
        <f>I204+K204+K205</f>
        <v>752</v>
      </c>
      <c r="M204" s="8">
        <v>15</v>
      </c>
      <c r="N204" s="8">
        <f>L204*3+M204</f>
        <v>2271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4"/>
      <c r="IQ204" s="4"/>
    </row>
    <row r="205" s="3" customFormat="1" ht="12.6" customHeight="1" spans="1:251">
      <c r="A205" s="10" t="str">
        <f>IF(B205="户主",COUNTIF($B$5:B205,$B$5),"")</f>
        <v/>
      </c>
      <c r="B205" s="8" t="s">
        <v>21</v>
      </c>
      <c r="C205" s="11" t="s">
        <v>264</v>
      </c>
      <c r="D205" s="12" t="s">
        <v>23</v>
      </c>
      <c r="E205" s="8" t="s">
        <v>24</v>
      </c>
      <c r="F205" s="12"/>
      <c r="G205" s="12" t="s">
        <v>254</v>
      </c>
      <c r="H205" s="12" t="s">
        <v>20</v>
      </c>
      <c r="I205" s="20"/>
      <c r="J205" s="22">
        <v>5</v>
      </c>
      <c r="K205" s="22">
        <v>87</v>
      </c>
      <c r="L205" s="8"/>
      <c r="M205" s="8"/>
      <c r="N205" s="8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4"/>
      <c r="IQ205" s="4"/>
    </row>
    <row r="206" s="3" customFormat="1" ht="12.6" customHeight="1" spans="1:251">
      <c r="A206" s="10">
        <f>IF(B206="户主",COUNTIF($B$5:B206,$B$5),"")</f>
        <v>82</v>
      </c>
      <c r="B206" s="8" t="s">
        <v>16</v>
      </c>
      <c r="C206" s="11" t="s">
        <v>265</v>
      </c>
      <c r="D206" s="12" t="s">
        <v>18</v>
      </c>
      <c r="E206" s="12" t="s">
        <v>16</v>
      </c>
      <c r="F206" s="12">
        <v>1</v>
      </c>
      <c r="G206" s="12" t="s">
        <v>266</v>
      </c>
      <c r="H206" s="12" t="s">
        <v>20</v>
      </c>
      <c r="I206" s="21">
        <f>F206*289</f>
        <v>289</v>
      </c>
      <c r="J206" s="22">
        <v>2</v>
      </c>
      <c r="K206" s="22">
        <v>58</v>
      </c>
      <c r="L206" s="8">
        <f>I206+K206</f>
        <v>347</v>
      </c>
      <c r="M206" s="8">
        <v>15</v>
      </c>
      <c r="N206" s="8">
        <f>L206*3+M206</f>
        <v>1056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4"/>
      <c r="IQ206" s="4"/>
    </row>
    <row r="207" s="3" customFormat="1" ht="12.6" customHeight="1" spans="1:251">
      <c r="A207" s="10">
        <f>IF(B207="户主",COUNTIF($B$5:B207,$B$5),"")</f>
        <v>83</v>
      </c>
      <c r="B207" s="8" t="s">
        <v>16</v>
      </c>
      <c r="C207" s="11" t="s">
        <v>267</v>
      </c>
      <c r="D207" s="12" t="s">
        <v>18</v>
      </c>
      <c r="E207" s="12" t="s">
        <v>16</v>
      </c>
      <c r="F207" s="12">
        <v>5</v>
      </c>
      <c r="G207" s="12" t="s">
        <v>254</v>
      </c>
      <c r="H207" s="12" t="s">
        <v>38</v>
      </c>
      <c r="I207" s="21">
        <f>F207*245</f>
        <v>1225</v>
      </c>
      <c r="J207" s="22">
        <v>5</v>
      </c>
      <c r="K207" s="22">
        <v>87</v>
      </c>
      <c r="L207" s="8">
        <f>I207+K207+K208+K209+K210</f>
        <v>1486</v>
      </c>
      <c r="M207" s="8">
        <v>15</v>
      </c>
      <c r="N207" s="8">
        <f>L207*3+M207</f>
        <v>4473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4"/>
      <c r="IQ207" s="4"/>
    </row>
    <row r="208" s="3" customFormat="1" ht="12.6" customHeight="1" spans="1:251">
      <c r="A208" s="10" t="str">
        <f>IF(B208="户主",COUNTIF($B$5:B208,$B$5),"")</f>
        <v/>
      </c>
      <c r="B208" s="8" t="s">
        <v>21</v>
      </c>
      <c r="C208" s="11" t="s">
        <v>268</v>
      </c>
      <c r="D208" s="12" t="s">
        <v>23</v>
      </c>
      <c r="E208" s="8" t="s">
        <v>24</v>
      </c>
      <c r="F208" s="12"/>
      <c r="G208" s="12" t="s">
        <v>254</v>
      </c>
      <c r="H208" s="12" t="s">
        <v>38</v>
      </c>
      <c r="I208" s="20"/>
      <c r="J208" s="22"/>
      <c r="K208" s="22"/>
      <c r="L208" s="8"/>
      <c r="M208" s="8"/>
      <c r="N208" s="8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4"/>
      <c r="IQ208" s="4"/>
    </row>
    <row r="209" s="3" customFormat="1" ht="12.6" customHeight="1" spans="1:251">
      <c r="A209" s="10" t="str">
        <f>IF(B209="户主",COUNTIF($B$5:B209,$B$5),"")</f>
        <v/>
      </c>
      <c r="B209" s="8" t="s">
        <v>21</v>
      </c>
      <c r="C209" s="11" t="s">
        <v>269</v>
      </c>
      <c r="D209" s="8" t="s">
        <v>18</v>
      </c>
      <c r="E209" s="12" t="s">
        <v>30</v>
      </c>
      <c r="F209" s="12"/>
      <c r="G209" s="12" t="s">
        <v>254</v>
      </c>
      <c r="H209" s="12" t="s">
        <v>38</v>
      </c>
      <c r="I209" s="20"/>
      <c r="J209" s="22">
        <v>3</v>
      </c>
      <c r="K209" s="22">
        <v>87</v>
      </c>
      <c r="L209" s="8"/>
      <c r="M209" s="8"/>
      <c r="N209" s="8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4"/>
      <c r="IQ209" s="4"/>
    </row>
    <row r="210" s="3" customFormat="1" ht="12.6" customHeight="1" spans="1:251">
      <c r="A210" s="10" t="str">
        <f>IF(B210="户主",COUNTIF($B$5:B210,$B$5),"")</f>
        <v/>
      </c>
      <c r="B210" s="8" t="s">
        <v>21</v>
      </c>
      <c r="C210" s="11" t="s">
        <v>270</v>
      </c>
      <c r="D210" s="9" t="s">
        <v>23</v>
      </c>
      <c r="E210" s="9" t="s">
        <v>26</v>
      </c>
      <c r="F210" s="12"/>
      <c r="G210" s="12" t="s">
        <v>254</v>
      </c>
      <c r="H210" s="12" t="s">
        <v>38</v>
      </c>
      <c r="I210" s="20"/>
      <c r="J210" s="22">
        <v>3</v>
      </c>
      <c r="K210" s="22">
        <v>87</v>
      </c>
      <c r="L210" s="8"/>
      <c r="M210" s="8"/>
      <c r="N210" s="8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4"/>
      <c r="IQ210" s="4"/>
    </row>
    <row r="211" s="3" customFormat="1" ht="12.6" customHeight="1" spans="1:251">
      <c r="A211" s="10" t="str">
        <f>IF(B211="户主",COUNTIF($B$5:B211,$B$5),"")</f>
        <v/>
      </c>
      <c r="B211" s="8" t="s">
        <v>21</v>
      </c>
      <c r="C211" s="11" t="s">
        <v>271</v>
      </c>
      <c r="D211" s="12" t="s">
        <v>23</v>
      </c>
      <c r="E211" s="12" t="s">
        <v>149</v>
      </c>
      <c r="F211" s="12"/>
      <c r="G211" s="12" t="s">
        <v>254</v>
      </c>
      <c r="H211" s="12" t="s">
        <v>38</v>
      </c>
      <c r="I211" s="20"/>
      <c r="J211" s="22"/>
      <c r="K211" s="22"/>
      <c r="L211" s="8"/>
      <c r="M211" s="8"/>
      <c r="N211" s="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4"/>
      <c r="IQ211" s="4"/>
    </row>
    <row r="212" s="3" customFormat="1" ht="12.6" customHeight="1" spans="1:251">
      <c r="A212" s="10">
        <f>IF(B212="户主",COUNTIF($B$5:B212,$B$5),"")</f>
        <v>84</v>
      </c>
      <c r="B212" s="8" t="s">
        <v>16</v>
      </c>
      <c r="C212" s="11" t="s">
        <v>272</v>
      </c>
      <c r="D212" s="12" t="s">
        <v>18</v>
      </c>
      <c r="E212" s="12" t="s">
        <v>16</v>
      </c>
      <c r="F212" s="12">
        <v>2</v>
      </c>
      <c r="G212" s="12" t="s">
        <v>254</v>
      </c>
      <c r="H212" s="12" t="s">
        <v>38</v>
      </c>
      <c r="I212" s="21">
        <f>F212*245</f>
        <v>490</v>
      </c>
      <c r="J212" s="22"/>
      <c r="K212" s="22"/>
      <c r="L212" s="8">
        <f>I212+K212</f>
        <v>490</v>
      </c>
      <c r="M212" s="8">
        <v>15</v>
      </c>
      <c r="N212" s="8">
        <f>L212*3+M212</f>
        <v>1485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4"/>
      <c r="IQ212" s="4"/>
    </row>
    <row r="213" s="3" customFormat="1" ht="12.6" customHeight="1" spans="1:251">
      <c r="A213" s="10" t="str">
        <f>IF(B213="户主",COUNTIF($B$5:B213,$B$5),"")</f>
        <v/>
      </c>
      <c r="B213" s="8" t="s">
        <v>21</v>
      </c>
      <c r="C213" s="11" t="s">
        <v>273</v>
      </c>
      <c r="D213" s="12" t="s">
        <v>18</v>
      </c>
      <c r="E213" s="12" t="s">
        <v>30</v>
      </c>
      <c r="F213" s="12"/>
      <c r="G213" s="12" t="s">
        <v>254</v>
      </c>
      <c r="H213" s="12" t="s">
        <v>38</v>
      </c>
      <c r="I213" s="20"/>
      <c r="J213" s="22"/>
      <c r="K213" s="22"/>
      <c r="L213" s="8"/>
      <c r="M213" s="8"/>
      <c r="N213" s="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4"/>
      <c r="IQ213" s="4"/>
    </row>
    <row r="214" s="1" customFormat="1" ht="12.6" customHeight="1" spans="1:14">
      <c r="A214" s="10">
        <f>IF(B214="户主",COUNTIF($B$5:B214,$B$5),"")</f>
        <v>85</v>
      </c>
      <c r="B214" s="12" t="s">
        <v>16</v>
      </c>
      <c r="C214" s="12" t="s">
        <v>274</v>
      </c>
      <c r="D214" s="12" t="s">
        <v>18</v>
      </c>
      <c r="E214" s="12" t="s">
        <v>16</v>
      </c>
      <c r="F214" s="12">
        <v>1</v>
      </c>
      <c r="G214" s="12" t="s">
        <v>275</v>
      </c>
      <c r="H214" s="12" t="s">
        <v>20</v>
      </c>
      <c r="I214" s="20">
        <f>289*F214</f>
        <v>289</v>
      </c>
      <c r="J214" s="22">
        <v>5</v>
      </c>
      <c r="K214" s="8">
        <v>87</v>
      </c>
      <c r="L214" s="8">
        <f>I214+K214</f>
        <v>376</v>
      </c>
      <c r="M214" s="8">
        <v>15</v>
      </c>
      <c r="N214" s="8">
        <f>L214*3+M214</f>
        <v>1143</v>
      </c>
    </row>
    <row r="215" s="1" customFormat="1" ht="12.6" customHeight="1" spans="1:14">
      <c r="A215" s="10">
        <f>IF(B215="户主",COUNTIF($B$5:B215,$B$5),"")</f>
        <v>86</v>
      </c>
      <c r="B215" s="8" t="s">
        <v>16</v>
      </c>
      <c r="C215" s="8" t="s">
        <v>276</v>
      </c>
      <c r="D215" s="8" t="s">
        <v>18</v>
      </c>
      <c r="E215" s="8" t="s">
        <v>16</v>
      </c>
      <c r="F215" s="8">
        <v>1</v>
      </c>
      <c r="G215" s="8" t="s">
        <v>277</v>
      </c>
      <c r="H215" s="8" t="s">
        <v>20</v>
      </c>
      <c r="I215" s="20">
        <f>289*F215</f>
        <v>289</v>
      </c>
      <c r="J215" s="8"/>
      <c r="K215" s="8"/>
      <c r="L215" s="8">
        <f>I215+K215</f>
        <v>289</v>
      </c>
      <c r="M215" s="8">
        <v>15</v>
      </c>
      <c r="N215" s="8">
        <f>L215*3+M215</f>
        <v>882</v>
      </c>
    </row>
    <row r="216" s="1" customFormat="1" ht="12.6" customHeight="1" spans="1:14">
      <c r="A216" s="10">
        <f>IF(B216="户主",COUNTIF($B$5:B216,$B$5),"")</f>
        <v>87</v>
      </c>
      <c r="B216" s="8" t="s">
        <v>16</v>
      </c>
      <c r="C216" s="8" t="s">
        <v>278</v>
      </c>
      <c r="D216" s="8" t="s">
        <v>23</v>
      </c>
      <c r="E216" s="8" t="s">
        <v>16</v>
      </c>
      <c r="F216" s="8">
        <v>2</v>
      </c>
      <c r="G216" s="8" t="s">
        <v>279</v>
      </c>
      <c r="H216" s="8" t="s">
        <v>20</v>
      </c>
      <c r="I216" s="20">
        <f>289*F216</f>
        <v>578</v>
      </c>
      <c r="J216" s="8"/>
      <c r="K216" s="8"/>
      <c r="L216" s="8">
        <f>I216+K216</f>
        <v>578</v>
      </c>
      <c r="M216" s="8">
        <v>15</v>
      </c>
      <c r="N216" s="8">
        <f>L216*3+M216</f>
        <v>1749</v>
      </c>
    </row>
    <row r="217" s="1" customFormat="1" ht="12.6" customHeight="1" spans="1:14">
      <c r="A217" s="10" t="str">
        <f>IF(B217="户主",COUNTIF($B$5:B217,$B$5),"")</f>
        <v/>
      </c>
      <c r="B217" s="8" t="s">
        <v>21</v>
      </c>
      <c r="C217" s="8" t="s">
        <v>280</v>
      </c>
      <c r="D217" s="8" t="s">
        <v>18</v>
      </c>
      <c r="E217" s="8"/>
      <c r="F217" s="8"/>
      <c r="G217" s="8" t="s">
        <v>279</v>
      </c>
      <c r="H217" s="8" t="s">
        <v>20</v>
      </c>
      <c r="I217" s="8"/>
      <c r="J217" s="8"/>
      <c r="K217" s="8"/>
      <c r="L217" s="8"/>
      <c r="M217" s="8"/>
      <c r="N217" s="8"/>
    </row>
    <row r="218" s="1" customFormat="1" ht="12.6" customHeight="1" spans="1:14">
      <c r="A218" s="10">
        <f>IF(B218="户主",COUNTIF($B$5:B218,$B$5),"")</f>
        <v>88</v>
      </c>
      <c r="B218" s="8" t="s">
        <v>16</v>
      </c>
      <c r="C218" s="8" t="s">
        <v>281</v>
      </c>
      <c r="D218" s="8" t="s">
        <v>18</v>
      </c>
      <c r="E218" s="8" t="s">
        <v>16</v>
      </c>
      <c r="F218" s="8">
        <v>2</v>
      </c>
      <c r="G218" s="8" t="s">
        <v>279</v>
      </c>
      <c r="H218" s="8" t="s">
        <v>38</v>
      </c>
      <c r="I218" s="20">
        <f>245*F218</f>
        <v>490</v>
      </c>
      <c r="J218" s="8"/>
      <c r="K218" s="8"/>
      <c r="L218" s="8">
        <f>I218+K218</f>
        <v>490</v>
      </c>
      <c r="M218" s="8">
        <v>15</v>
      </c>
      <c r="N218" s="8">
        <f>L218*3+M218</f>
        <v>1485</v>
      </c>
    </row>
    <row r="219" s="1" customFormat="1" ht="12.6" customHeight="1" spans="1:14">
      <c r="A219" s="10" t="str">
        <f>IF(B219="户主",COUNTIF($B$5:B219,$B$5),"")</f>
        <v/>
      </c>
      <c r="B219" s="8" t="s">
        <v>21</v>
      </c>
      <c r="C219" s="8" t="s">
        <v>282</v>
      </c>
      <c r="D219" s="8" t="s">
        <v>23</v>
      </c>
      <c r="E219" s="8" t="s">
        <v>24</v>
      </c>
      <c r="F219" s="8"/>
      <c r="G219" s="8" t="s">
        <v>279</v>
      </c>
      <c r="H219" s="8" t="s">
        <v>38</v>
      </c>
      <c r="I219" s="8"/>
      <c r="J219" s="8"/>
      <c r="K219" s="8"/>
      <c r="L219" s="8"/>
      <c r="M219" s="8"/>
      <c r="N219" s="8"/>
    </row>
    <row r="220" s="1" customFormat="1" ht="12.6" customHeight="1" spans="1:14">
      <c r="A220" s="10">
        <f>IF(B220="户主",COUNTIF($B$5:B220,$B$5),"")</f>
        <v>89</v>
      </c>
      <c r="B220" s="8" t="s">
        <v>16</v>
      </c>
      <c r="C220" s="8" t="s">
        <v>283</v>
      </c>
      <c r="D220" s="8" t="s">
        <v>18</v>
      </c>
      <c r="E220" s="8" t="s">
        <v>16</v>
      </c>
      <c r="F220" s="8">
        <v>4</v>
      </c>
      <c r="G220" s="8" t="s">
        <v>279</v>
      </c>
      <c r="H220" s="8" t="s">
        <v>42</v>
      </c>
      <c r="I220" s="20">
        <f>130*F220</f>
        <v>520</v>
      </c>
      <c r="J220" s="8">
        <v>6</v>
      </c>
      <c r="K220" s="10">
        <v>145</v>
      </c>
      <c r="L220" s="8">
        <f>I220+K220+K221+K222+K223</f>
        <v>781</v>
      </c>
      <c r="M220" s="8">
        <v>15</v>
      </c>
      <c r="N220" s="8">
        <f>L220*3+M220</f>
        <v>2358</v>
      </c>
    </row>
    <row r="221" s="1" customFormat="1" ht="12.6" customHeight="1" spans="1:14">
      <c r="A221" s="10" t="str">
        <f>IF(B221="户主",COUNTIF($B$5:B221,$B$5),"")</f>
        <v/>
      </c>
      <c r="B221" s="8" t="s">
        <v>21</v>
      </c>
      <c r="C221" s="8" t="s">
        <v>284</v>
      </c>
      <c r="D221" s="8" t="s">
        <v>18</v>
      </c>
      <c r="E221" s="8" t="s">
        <v>30</v>
      </c>
      <c r="F221" s="8"/>
      <c r="G221" s="8" t="s">
        <v>279</v>
      </c>
      <c r="H221" s="8" t="s">
        <v>42</v>
      </c>
      <c r="I221" s="8"/>
      <c r="J221" s="8"/>
      <c r="K221" s="8"/>
      <c r="L221" s="8"/>
      <c r="M221" s="8"/>
      <c r="N221" s="8"/>
    </row>
    <row r="222" s="1" customFormat="1" ht="12.6" customHeight="1" spans="1:14">
      <c r="A222" s="10" t="str">
        <f>IF(B222="户主",COUNTIF($B$5:B222,$B$5),"")</f>
        <v/>
      </c>
      <c r="B222" s="8" t="s">
        <v>21</v>
      </c>
      <c r="C222" s="8" t="s">
        <v>285</v>
      </c>
      <c r="D222" s="8" t="s">
        <v>18</v>
      </c>
      <c r="E222" s="8" t="s">
        <v>90</v>
      </c>
      <c r="F222" s="8"/>
      <c r="G222" s="8" t="s">
        <v>279</v>
      </c>
      <c r="H222" s="8" t="s">
        <v>42</v>
      </c>
      <c r="I222" s="8"/>
      <c r="J222" s="8">
        <v>2</v>
      </c>
      <c r="K222" s="8">
        <v>58</v>
      </c>
      <c r="L222" s="8"/>
      <c r="M222" s="8"/>
      <c r="N222" s="8"/>
    </row>
    <row r="223" s="1" customFormat="1" ht="12.6" customHeight="1" spans="1:14">
      <c r="A223" s="10" t="str">
        <f>IF(B223="户主",COUNTIF($B$5:B223,$B$5),"")</f>
        <v/>
      </c>
      <c r="B223" s="8" t="s">
        <v>21</v>
      </c>
      <c r="C223" s="8" t="s">
        <v>286</v>
      </c>
      <c r="D223" s="8" t="s">
        <v>23</v>
      </c>
      <c r="E223" s="8" t="s">
        <v>149</v>
      </c>
      <c r="F223" s="8"/>
      <c r="G223" s="8" t="s">
        <v>279</v>
      </c>
      <c r="H223" s="8" t="s">
        <v>42</v>
      </c>
      <c r="I223" s="8"/>
      <c r="J223" s="8">
        <v>2</v>
      </c>
      <c r="K223" s="8">
        <v>58</v>
      </c>
      <c r="L223" s="8"/>
      <c r="M223" s="8"/>
      <c r="N223" s="8"/>
    </row>
    <row r="224" s="1" customFormat="1" ht="12.6" customHeight="1" spans="1:14">
      <c r="A224" s="10">
        <f>IF(B224="户主",COUNTIF($B$5:B224,$B$5),"")</f>
        <v>90</v>
      </c>
      <c r="B224" s="8" t="s">
        <v>16</v>
      </c>
      <c r="C224" s="8" t="s">
        <v>287</v>
      </c>
      <c r="D224" s="8" t="s">
        <v>18</v>
      </c>
      <c r="E224" s="8" t="s">
        <v>16</v>
      </c>
      <c r="F224" s="8">
        <v>3</v>
      </c>
      <c r="G224" s="8" t="s">
        <v>279</v>
      </c>
      <c r="H224" s="8" t="s">
        <v>20</v>
      </c>
      <c r="I224" s="20">
        <f>289*F224</f>
        <v>867</v>
      </c>
      <c r="J224" s="8">
        <v>2</v>
      </c>
      <c r="K224" s="8">
        <v>58</v>
      </c>
      <c r="L224" s="8">
        <f>I224+K224+K226</f>
        <v>1012</v>
      </c>
      <c r="M224" s="8">
        <v>15</v>
      </c>
      <c r="N224" s="8">
        <f>L224*3+M224</f>
        <v>3051</v>
      </c>
    </row>
    <row r="225" s="1" customFormat="1" ht="12.6" customHeight="1" spans="1:14">
      <c r="A225" s="10" t="str">
        <f>IF(B225="户主",COUNTIF($B$5:B225,$B$5),"")</f>
        <v/>
      </c>
      <c r="B225" s="8" t="s">
        <v>21</v>
      </c>
      <c r="C225" s="8" t="s">
        <v>288</v>
      </c>
      <c r="D225" s="8" t="s">
        <v>18</v>
      </c>
      <c r="E225" s="8"/>
      <c r="F225" s="8"/>
      <c r="G225" s="8" t="s">
        <v>279</v>
      </c>
      <c r="H225" s="8" t="s">
        <v>20</v>
      </c>
      <c r="I225" s="8"/>
      <c r="J225" s="8"/>
      <c r="K225" s="8"/>
      <c r="L225" s="8"/>
      <c r="M225" s="8"/>
      <c r="N225" s="8"/>
    </row>
    <row r="226" s="1" customFormat="1" ht="12.6" customHeight="1" spans="1:14">
      <c r="A226" s="10" t="str">
        <f>IF(B226="户主",COUNTIF($B$5:B226,$B$5),"")</f>
        <v/>
      </c>
      <c r="B226" s="8" t="s">
        <v>21</v>
      </c>
      <c r="C226" s="8" t="s">
        <v>289</v>
      </c>
      <c r="D226" s="8" t="s">
        <v>18</v>
      </c>
      <c r="E226" s="8"/>
      <c r="F226" s="8"/>
      <c r="G226" s="8" t="s">
        <v>279</v>
      </c>
      <c r="H226" s="8" t="s">
        <v>20</v>
      </c>
      <c r="I226" s="8"/>
      <c r="J226" s="8">
        <v>5</v>
      </c>
      <c r="K226" s="8">
        <v>87</v>
      </c>
      <c r="L226" s="8"/>
      <c r="M226" s="8"/>
      <c r="N226" s="8"/>
    </row>
    <row r="227" s="1" customFormat="1" ht="12.6" customHeight="1" spans="1:14">
      <c r="A227" s="10">
        <f>IF(B227="户主",COUNTIF($B$5:B227,$B$5),"")</f>
        <v>91</v>
      </c>
      <c r="B227" s="8" t="s">
        <v>16</v>
      </c>
      <c r="C227" s="8" t="s">
        <v>290</v>
      </c>
      <c r="D227" s="8" t="s">
        <v>18</v>
      </c>
      <c r="E227" s="8" t="s">
        <v>16</v>
      </c>
      <c r="F227" s="8">
        <v>4</v>
      </c>
      <c r="G227" s="8" t="s">
        <v>279</v>
      </c>
      <c r="H227" s="8" t="s">
        <v>38</v>
      </c>
      <c r="I227" s="20">
        <f>245*F227</f>
        <v>980</v>
      </c>
      <c r="J227" s="8"/>
      <c r="K227" s="8"/>
      <c r="L227" s="8">
        <f>I227+K229+K230</f>
        <v>1154</v>
      </c>
      <c r="M227" s="8">
        <v>15</v>
      </c>
      <c r="N227" s="8">
        <f>L227*3+M227</f>
        <v>3477</v>
      </c>
    </row>
    <row r="228" s="1" customFormat="1" ht="12.6" customHeight="1" spans="1:14">
      <c r="A228" s="10" t="str">
        <f>IF(B228="户主",COUNTIF($B$5:B228,$B$5),"")</f>
        <v/>
      </c>
      <c r="B228" s="8" t="s">
        <v>21</v>
      </c>
      <c r="C228" s="8" t="s">
        <v>291</v>
      </c>
      <c r="D228" s="8" t="s">
        <v>23</v>
      </c>
      <c r="E228" s="8" t="s">
        <v>24</v>
      </c>
      <c r="F228" s="8"/>
      <c r="G228" s="8" t="s">
        <v>279</v>
      </c>
      <c r="H228" s="8" t="s">
        <v>38</v>
      </c>
      <c r="I228" s="8"/>
      <c r="J228" s="8"/>
      <c r="K228" s="8"/>
      <c r="L228" s="8"/>
      <c r="M228" s="8"/>
      <c r="N228" s="8"/>
    </row>
    <row r="229" s="1" customFormat="1" ht="12.6" customHeight="1" spans="1:14">
      <c r="A229" s="10" t="str">
        <f>IF(B229="户主",COUNTIF($B$5:B229,$B$5),"")</f>
        <v/>
      </c>
      <c r="B229" s="8" t="s">
        <v>21</v>
      </c>
      <c r="C229" s="8" t="s">
        <v>292</v>
      </c>
      <c r="D229" s="8" t="s">
        <v>23</v>
      </c>
      <c r="E229" s="8" t="s">
        <v>26</v>
      </c>
      <c r="F229" s="8"/>
      <c r="G229" s="8" t="s">
        <v>279</v>
      </c>
      <c r="H229" s="8" t="s">
        <v>38</v>
      </c>
      <c r="I229" s="8"/>
      <c r="J229" s="8">
        <v>3</v>
      </c>
      <c r="K229" s="8">
        <v>87</v>
      </c>
      <c r="L229" s="8"/>
      <c r="M229" s="8"/>
      <c r="N229" s="8"/>
    </row>
    <row r="230" s="1" customFormat="1" ht="12.6" customHeight="1" spans="1:14">
      <c r="A230" s="10" t="str">
        <f>IF(B230="户主",COUNTIF($B$5:B230,$B$5),"")</f>
        <v/>
      </c>
      <c r="B230" s="8" t="s">
        <v>21</v>
      </c>
      <c r="C230" s="8" t="s">
        <v>293</v>
      </c>
      <c r="D230" s="8" t="s">
        <v>23</v>
      </c>
      <c r="E230" s="8" t="s">
        <v>26</v>
      </c>
      <c r="F230" s="8"/>
      <c r="G230" s="8" t="s">
        <v>279</v>
      </c>
      <c r="H230" s="8" t="s">
        <v>38</v>
      </c>
      <c r="I230" s="8"/>
      <c r="J230" s="8">
        <v>3</v>
      </c>
      <c r="K230" s="8">
        <v>87</v>
      </c>
      <c r="L230" s="8"/>
      <c r="M230" s="8"/>
      <c r="N230" s="8"/>
    </row>
    <row r="231" s="1" customFormat="1" ht="12.6" customHeight="1" spans="1:14">
      <c r="A231" s="10">
        <f>IF(B231="户主",COUNTIF($B$5:B231,$B$5),"")</f>
        <v>92</v>
      </c>
      <c r="B231" s="8" t="s">
        <v>16</v>
      </c>
      <c r="C231" s="8" t="s">
        <v>294</v>
      </c>
      <c r="D231" s="8" t="s">
        <v>18</v>
      </c>
      <c r="E231" s="8" t="s">
        <v>16</v>
      </c>
      <c r="F231" s="8">
        <v>2</v>
      </c>
      <c r="G231" s="8" t="s">
        <v>295</v>
      </c>
      <c r="H231" s="8" t="s">
        <v>38</v>
      </c>
      <c r="I231" s="20">
        <f>245*F231</f>
        <v>490</v>
      </c>
      <c r="J231" s="8"/>
      <c r="K231" s="8"/>
      <c r="L231" s="8">
        <f>I231+K232</f>
        <v>635</v>
      </c>
      <c r="M231" s="8">
        <v>15</v>
      </c>
      <c r="N231" s="8">
        <f>L231*3+M231</f>
        <v>1920</v>
      </c>
    </row>
    <row r="232" s="1" customFormat="1" ht="12.6" customHeight="1" spans="1:14">
      <c r="A232" s="10" t="str">
        <f>IF(B232="户主",COUNTIF($B$5:B232,$B$5),"")</f>
        <v/>
      </c>
      <c r="B232" s="8" t="s">
        <v>21</v>
      </c>
      <c r="C232" s="8" t="s">
        <v>296</v>
      </c>
      <c r="D232" s="8" t="s">
        <v>23</v>
      </c>
      <c r="E232" s="8" t="s">
        <v>24</v>
      </c>
      <c r="F232" s="8"/>
      <c r="G232" s="8" t="s">
        <v>295</v>
      </c>
      <c r="H232" s="8" t="s">
        <v>38</v>
      </c>
      <c r="I232" s="8"/>
      <c r="J232" s="8">
        <v>6</v>
      </c>
      <c r="K232" s="10">
        <v>145</v>
      </c>
      <c r="L232" s="8"/>
      <c r="M232" s="8"/>
      <c r="N232" s="8"/>
    </row>
    <row r="233" s="1" customFormat="1" ht="12.6" customHeight="1" spans="1:14">
      <c r="A233" s="10">
        <f>IF(B233="户主",COUNTIF($B$5:B233,$B$5),"")</f>
        <v>93</v>
      </c>
      <c r="B233" s="8" t="s">
        <v>16</v>
      </c>
      <c r="C233" s="8" t="s">
        <v>297</v>
      </c>
      <c r="D233" s="8" t="s">
        <v>23</v>
      </c>
      <c r="E233" s="8" t="s">
        <v>16</v>
      </c>
      <c r="F233" s="8">
        <v>1</v>
      </c>
      <c r="G233" s="8" t="s">
        <v>295</v>
      </c>
      <c r="H233" s="8" t="s">
        <v>38</v>
      </c>
      <c r="I233" s="20">
        <f>245*F233</f>
        <v>245</v>
      </c>
      <c r="J233" s="8">
        <v>2</v>
      </c>
      <c r="K233" s="8">
        <v>58</v>
      </c>
      <c r="L233" s="8">
        <f>I233+K233</f>
        <v>303</v>
      </c>
      <c r="M233" s="8">
        <v>15</v>
      </c>
      <c r="N233" s="8">
        <f>L233*3+M233</f>
        <v>924</v>
      </c>
    </row>
    <row r="234" s="1" customFormat="1" ht="12.6" customHeight="1" spans="1:14">
      <c r="A234" s="10">
        <f>IF(B234="户主",COUNTIF($B$5:B234,$B$5),"")</f>
        <v>94</v>
      </c>
      <c r="B234" s="8" t="s">
        <v>16</v>
      </c>
      <c r="C234" s="8" t="s">
        <v>298</v>
      </c>
      <c r="D234" s="8" t="s">
        <v>18</v>
      </c>
      <c r="E234" s="8" t="s">
        <v>16</v>
      </c>
      <c r="F234" s="8">
        <v>1</v>
      </c>
      <c r="G234" s="8" t="s">
        <v>295</v>
      </c>
      <c r="H234" s="8" t="s">
        <v>20</v>
      </c>
      <c r="I234" s="20">
        <f>F234*289</f>
        <v>289</v>
      </c>
      <c r="J234" s="8"/>
      <c r="K234" s="8"/>
      <c r="L234" s="8">
        <f>I234+K234</f>
        <v>289</v>
      </c>
      <c r="M234" s="8">
        <v>15</v>
      </c>
      <c r="N234" s="8">
        <f>L234*3+M234</f>
        <v>882</v>
      </c>
    </row>
    <row r="235" s="1" customFormat="1" ht="12.6" customHeight="1" spans="1:14">
      <c r="A235" s="10">
        <f>IF(B235="户主",COUNTIF($B$5:B235,$B$5),"")</f>
        <v>95</v>
      </c>
      <c r="B235" s="8" t="s">
        <v>16</v>
      </c>
      <c r="C235" s="8" t="s">
        <v>299</v>
      </c>
      <c r="D235" s="8" t="s">
        <v>18</v>
      </c>
      <c r="E235" s="8" t="s">
        <v>16</v>
      </c>
      <c r="F235" s="8">
        <v>3</v>
      </c>
      <c r="G235" s="8" t="s">
        <v>295</v>
      </c>
      <c r="H235" s="8" t="s">
        <v>20</v>
      </c>
      <c r="I235" s="20">
        <f>F235*289</f>
        <v>867</v>
      </c>
      <c r="J235" s="8">
        <v>2</v>
      </c>
      <c r="K235" s="8">
        <v>58</v>
      </c>
      <c r="L235" s="8">
        <f>I235+K235</f>
        <v>925</v>
      </c>
      <c r="M235" s="8">
        <v>15</v>
      </c>
      <c r="N235" s="8">
        <f>L235*3+M235</f>
        <v>2790</v>
      </c>
    </row>
    <row r="236" s="1" customFormat="1" ht="12.6" customHeight="1" spans="1:14">
      <c r="A236" s="10" t="str">
        <f>IF(B236="户主",COUNTIF($B$5:B236,$B$5),"")</f>
        <v/>
      </c>
      <c r="B236" s="8" t="s">
        <v>21</v>
      </c>
      <c r="C236" s="8" t="s">
        <v>300</v>
      </c>
      <c r="D236" s="8" t="s">
        <v>23</v>
      </c>
      <c r="E236" s="8" t="s">
        <v>24</v>
      </c>
      <c r="F236" s="8"/>
      <c r="G236" s="8" t="s">
        <v>295</v>
      </c>
      <c r="H236" s="8" t="s">
        <v>20</v>
      </c>
      <c r="I236" s="8"/>
      <c r="J236" s="8"/>
      <c r="K236" s="8"/>
      <c r="L236" s="8"/>
      <c r="M236" s="8"/>
      <c r="N236" s="8"/>
    </row>
    <row r="237" s="1" customFormat="1" ht="12.6" customHeight="1" spans="1:14">
      <c r="A237" s="10" t="str">
        <f>IF(B237="户主",COUNTIF($B$5:B237,$B$5),"")</f>
        <v/>
      </c>
      <c r="B237" s="8" t="s">
        <v>21</v>
      </c>
      <c r="C237" s="8" t="s">
        <v>301</v>
      </c>
      <c r="D237" s="8" t="s">
        <v>18</v>
      </c>
      <c r="E237" s="8" t="s">
        <v>30</v>
      </c>
      <c r="F237" s="8"/>
      <c r="G237" s="8" t="s">
        <v>295</v>
      </c>
      <c r="H237" s="8" t="s">
        <v>20</v>
      </c>
      <c r="I237" s="8"/>
      <c r="J237" s="8"/>
      <c r="K237" s="8"/>
      <c r="L237" s="8"/>
      <c r="M237" s="8"/>
      <c r="N237" s="8"/>
    </row>
    <row r="238" s="1" customFormat="1" ht="12.6" customHeight="1" spans="1:14">
      <c r="A238" s="10">
        <f>IF(B238="户主",COUNTIF($B$5:B238,$B$5),"")</f>
        <v>96</v>
      </c>
      <c r="B238" s="8" t="s">
        <v>16</v>
      </c>
      <c r="C238" s="9" t="s">
        <v>302</v>
      </c>
      <c r="D238" s="8" t="s">
        <v>18</v>
      </c>
      <c r="E238" s="8" t="s">
        <v>16</v>
      </c>
      <c r="F238" s="8">
        <v>2</v>
      </c>
      <c r="G238" s="8" t="s">
        <v>303</v>
      </c>
      <c r="H238" s="8" t="s">
        <v>38</v>
      </c>
      <c r="I238" s="20">
        <f>245*F238</f>
        <v>490</v>
      </c>
      <c r="J238" s="8">
        <v>2</v>
      </c>
      <c r="K238" s="8">
        <v>58</v>
      </c>
      <c r="L238" s="8">
        <f>I238+K238+K239</f>
        <v>606</v>
      </c>
      <c r="M238" s="8">
        <v>15</v>
      </c>
      <c r="N238" s="8">
        <f>L238*3+M238</f>
        <v>1833</v>
      </c>
    </row>
    <row r="239" s="1" customFormat="1" ht="12.6" customHeight="1" spans="1:14">
      <c r="A239" s="10" t="str">
        <f>IF(B239="户主",COUNTIF($B$5:B239,$B$5),"")</f>
        <v/>
      </c>
      <c r="B239" s="8" t="s">
        <v>21</v>
      </c>
      <c r="C239" s="8" t="s">
        <v>304</v>
      </c>
      <c r="D239" s="8" t="s">
        <v>23</v>
      </c>
      <c r="E239" s="8" t="s">
        <v>85</v>
      </c>
      <c r="F239" s="8"/>
      <c r="G239" s="8" t="s">
        <v>303</v>
      </c>
      <c r="H239" s="8" t="s">
        <v>38</v>
      </c>
      <c r="I239" s="8"/>
      <c r="J239" s="8">
        <v>2</v>
      </c>
      <c r="K239" s="8">
        <v>58</v>
      </c>
      <c r="L239" s="8"/>
      <c r="M239" s="8"/>
      <c r="N239" s="8"/>
    </row>
    <row r="240" s="1" customFormat="1" ht="12.6" customHeight="1" spans="1:14">
      <c r="A240" s="10">
        <f>IF(B240="户主",COUNTIF($B$5:B240,$B$5),"")</f>
        <v>97</v>
      </c>
      <c r="B240" s="8" t="s">
        <v>16</v>
      </c>
      <c r="C240" s="8" t="s">
        <v>305</v>
      </c>
      <c r="D240" s="8" t="s">
        <v>18</v>
      </c>
      <c r="E240" s="8" t="s">
        <v>16</v>
      </c>
      <c r="F240" s="8">
        <v>3</v>
      </c>
      <c r="G240" s="8" t="s">
        <v>303</v>
      </c>
      <c r="H240" s="8" t="s">
        <v>20</v>
      </c>
      <c r="I240" s="20">
        <f>F240*289</f>
        <v>867</v>
      </c>
      <c r="J240" s="8"/>
      <c r="K240" s="8"/>
      <c r="L240" s="8">
        <f>I240+K240</f>
        <v>867</v>
      </c>
      <c r="M240" s="8">
        <v>15</v>
      </c>
      <c r="N240" s="8">
        <f>L240*3+M240</f>
        <v>2616</v>
      </c>
    </row>
    <row r="241" s="1" customFormat="1" ht="12.6" customHeight="1" spans="1:14">
      <c r="A241" s="10" t="str">
        <f>IF(B241="户主",COUNTIF($B$5:B241,$B$5),"")</f>
        <v/>
      </c>
      <c r="B241" s="8" t="s">
        <v>21</v>
      </c>
      <c r="C241" s="8" t="s">
        <v>306</v>
      </c>
      <c r="D241" s="8" t="s">
        <v>23</v>
      </c>
      <c r="E241" s="8" t="s">
        <v>24</v>
      </c>
      <c r="F241" s="8"/>
      <c r="G241" s="8" t="s">
        <v>303</v>
      </c>
      <c r="H241" s="8" t="s">
        <v>20</v>
      </c>
      <c r="I241" s="8"/>
      <c r="J241" s="8"/>
      <c r="K241" s="8"/>
      <c r="L241" s="8"/>
      <c r="M241" s="8"/>
      <c r="N241" s="8"/>
    </row>
    <row r="242" s="1" customFormat="1" ht="12.6" customHeight="1" spans="1:14">
      <c r="A242" s="10" t="str">
        <f>IF(B242="户主",COUNTIF($B$5:B242,$B$5),"")</f>
        <v/>
      </c>
      <c r="B242" s="8" t="s">
        <v>21</v>
      </c>
      <c r="C242" s="8" t="s">
        <v>307</v>
      </c>
      <c r="D242" s="8" t="s">
        <v>18</v>
      </c>
      <c r="E242" s="8" t="s">
        <v>30</v>
      </c>
      <c r="F242" s="8"/>
      <c r="G242" s="8" t="s">
        <v>303</v>
      </c>
      <c r="H242" s="8" t="s">
        <v>20</v>
      </c>
      <c r="I242" s="8"/>
      <c r="J242" s="8"/>
      <c r="K242" s="8"/>
      <c r="L242" s="8"/>
      <c r="M242" s="8"/>
      <c r="N242" s="8"/>
    </row>
    <row r="243" s="1" customFormat="1" ht="12.6" customHeight="1" spans="1:14">
      <c r="A243" s="10">
        <f>IF(B243="户主",COUNTIF($B$5:B243,$B$5),"")</f>
        <v>98</v>
      </c>
      <c r="B243" s="12" t="s">
        <v>16</v>
      </c>
      <c r="C243" s="12" t="s">
        <v>308</v>
      </c>
      <c r="D243" s="12" t="s">
        <v>18</v>
      </c>
      <c r="E243" s="12" t="s">
        <v>16</v>
      </c>
      <c r="F243" s="12">
        <v>3</v>
      </c>
      <c r="G243" s="12" t="s">
        <v>277</v>
      </c>
      <c r="H243" s="12" t="s">
        <v>20</v>
      </c>
      <c r="I243" s="20">
        <f>289*F243</f>
        <v>867</v>
      </c>
      <c r="J243" s="22"/>
      <c r="K243" s="22"/>
      <c r="L243" s="8">
        <f>I243+K243</f>
        <v>867</v>
      </c>
      <c r="M243" s="8">
        <v>15</v>
      </c>
      <c r="N243" s="8">
        <f>L243*3+M243</f>
        <v>2616</v>
      </c>
    </row>
    <row r="244" s="1" customFormat="1" ht="12.6" customHeight="1" spans="1:14">
      <c r="A244" s="10" t="str">
        <f>IF(B244="户主",COUNTIF($B$5:B244,$B$5),"")</f>
        <v/>
      </c>
      <c r="B244" s="12" t="s">
        <v>21</v>
      </c>
      <c r="C244" s="12" t="s">
        <v>309</v>
      </c>
      <c r="D244" s="12" t="s">
        <v>23</v>
      </c>
      <c r="E244" s="12" t="s">
        <v>310</v>
      </c>
      <c r="F244" s="12"/>
      <c r="G244" s="12" t="s">
        <v>277</v>
      </c>
      <c r="H244" s="12" t="s">
        <v>20</v>
      </c>
      <c r="I244" s="20"/>
      <c r="J244" s="22"/>
      <c r="K244" s="22"/>
      <c r="L244" s="8"/>
      <c r="M244" s="8"/>
      <c r="N244" s="8"/>
    </row>
    <row r="245" s="1" customFormat="1" ht="12.6" customHeight="1" spans="1:14">
      <c r="A245" s="10" t="str">
        <f>IF(B245="户主",COUNTIF($B$5:B245,$B$5),"")</f>
        <v/>
      </c>
      <c r="B245" s="8" t="s">
        <v>21</v>
      </c>
      <c r="C245" s="8" t="s">
        <v>311</v>
      </c>
      <c r="D245" s="8" t="s">
        <v>18</v>
      </c>
      <c r="E245" s="8" t="s">
        <v>30</v>
      </c>
      <c r="F245" s="8"/>
      <c r="G245" s="12" t="s">
        <v>277</v>
      </c>
      <c r="H245" s="12" t="s">
        <v>20</v>
      </c>
      <c r="I245" s="8"/>
      <c r="J245" s="8"/>
      <c r="K245" s="8"/>
      <c r="L245" s="8"/>
      <c r="M245" s="8"/>
      <c r="N245" s="8"/>
    </row>
    <row r="246" s="1" customFormat="1" ht="12.6" customHeight="1" spans="1:14">
      <c r="A246" s="10">
        <f>IF(B246="户主",COUNTIF($B$5:B246,$B$5),"")</f>
        <v>99</v>
      </c>
      <c r="B246" s="12" t="s">
        <v>16</v>
      </c>
      <c r="C246" s="12" t="s">
        <v>312</v>
      </c>
      <c r="D246" s="12" t="s">
        <v>18</v>
      </c>
      <c r="E246" s="12" t="s">
        <v>16</v>
      </c>
      <c r="F246" s="12">
        <v>2</v>
      </c>
      <c r="G246" s="12" t="s">
        <v>277</v>
      </c>
      <c r="H246" s="12" t="s">
        <v>20</v>
      </c>
      <c r="I246" s="20">
        <f>F246*289</f>
        <v>578</v>
      </c>
      <c r="J246" s="22"/>
      <c r="K246" s="22"/>
      <c r="L246" s="8">
        <f>I246+K246</f>
        <v>578</v>
      </c>
      <c r="M246" s="8">
        <v>15</v>
      </c>
      <c r="N246" s="8">
        <f>L246*3+M246</f>
        <v>1749</v>
      </c>
    </row>
    <row r="247" s="1" customFormat="1" ht="12.6" customHeight="1" spans="1:14">
      <c r="A247" s="10" t="str">
        <f>IF(B247="户主",COUNTIF($B$5:B247,$B$5),"")</f>
        <v/>
      </c>
      <c r="B247" s="8" t="s">
        <v>21</v>
      </c>
      <c r="C247" s="8" t="s">
        <v>313</v>
      </c>
      <c r="D247" s="8" t="s">
        <v>23</v>
      </c>
      <c r="E247" s="8" t="s">
        <v>21</v>
      </c>
      <c r="F247" s="8"/>
      <c r="G247" s="12" t="s">
        <v>277</v>
      </c>
      <c r="H247" s="12" t="s">
        <v>20</v>
      </c>
      <c r="I247" s="8"/>
      <c r="J247" s="8"/>
      <c r="K247" s="8"/>
      <c r="L247" s="8"/>
      <c r="M247" s="8"/>
      <c r="N247" s="8"/>
    </row>
    <row r="248" s="1" customFormat="1" ht="12.6" customHeight="1" spans="1:14">
      <c r="A248" s="10">
        <f>IF(B248="户主",COUNTIF($B$5:B248,$B$5),"")</f>
        <v>100</v>
      </c>
      <c r="B248" s="12" t="s">
        <v>16</v>
      </c>
      <c r="C248" s="12" t="s">
        <v>314</v>
      </c>
      <c r="D248" s="12" t="s">
        <v>18</v>
      </c>
      <c r="E248" s="12" t="s">
        <v>16</v>
      </c>
      <c r="F248" s="12">
        <v>2</v>
      </c>
      <c r="G248" s="12" t="s">
        <v>315</v>
      </c>
      <c r="H248" s="12" t="s">
        <v>38</v>
      </c>
      <c r="I248" s="20">
        <f>245*F248</f>
        <v>490</v>
      </c>
      <c r="J248" s="22">
        <v>5</v>
      </c>
      <c r="K248" s="8">
        <v>87</v>
      </c>
      <c r="L248" s="8">
        <f>I248+K248</f>
        <v>577</v>
      </c>
      <c r="M248" s="8">
        <v>15</v>
      </c>
      <c r="N248" s="8">
        <f>L248*3+M248</f>
        <v>1746</v>
      </c>
    </row>
    <row r="249" s="1" customFormat="1" ht="12.6" customHeight="1" spans="1:14">
      <c r="A249" s="10" t="str">
        <f>IF(B249="户主",COUNTIF($B$5:B249,$B$5),"")</f>
        <v/>
      </c>
      <c r="B249" s="8" t="s">
        <v>21</v>
      </c>
      <c r="C249" s="8" t="s">
        <v>316</v>
      </c>
      <c r="D249" s="8" t="s">
        <v>23</v>
      </c>
      <c r="E249" s="8" t="s">
        <v>21</v>
      </c>
      <c r="F249" s="8"/>
      <c r="G249" s="12" t="s">
        <v>315</v>
      </c>
      <c r="H249" s="12" t="s">
        <v>38</v>
      </c>
      <c r="I249" s="8"/>
      <c r="J249" s="8"/>
      <c r="K249" s="8"/>
      <c r="L249" s="8"/>
      <c r="M249" s="8"/>
      <c r="N249" s="8"/>
    </row>
    <row r="250" s="1" customFormat="1" ht="12.6" customHeight="1" spans="1:14">
      <c r="A250" s="10">
        <f>IF(B250="户主",COUNTIF($B$5:B250,$B$5),"")</f>
        <v>101</v>
      </c>
      <c r="B250" s="12" t="s">
        <v>16</v>
      </c>
      <c r="C250" s="12" t="s">
        <v>317</v>
      </c>
      <c r="D250" s="12" t="s">
        <v>18</v>
      </c>
      <c r="E250" s="12" t="s">
        <v>16</v>
      </c>
      <c r="F250" s="12">
        <v>1</v>
      </c>
      <c r="G250" s="12" t="s">
        <v>318</v>
      </c>
      <c r="H250" s="12" t="s">
        <v>20</v>
      </c>
      <c r="I250" s="20">
        <f>F250*289</f>
        <v>289</v>
      </c>
      <c r="J250" s="22"/>
      <c r="K250" s="22"/>
      <c r="L250" s="8">
        <f>I250+K250</f>
        <v>289</v>
      </c>
      <c r="M250" s="8">
        <v>15</v>
      </c>
      <c r="N250" s="8">
        <f>L250*3+M250</f>
        <v>882</v>
      </c>
    </row>
    <row r="251" s="1" customFormat="1" ht="12.6" customHeight="1" spans="1:14">
      <c r="A251" s="10">
        <f>IF(B251="户主",COUNTIF($B$5:B251,$B$5),"")</f>
        <v>102</v>
      </c>
      <c r="B251" s="12" t="s">
        <v>16</v>
      </c>
      <c r="C251" s="12" t="s">
        <v>319</v>
      </c>
      <c r="D251" s="12" t="s">
        <v>18</v>
      </c>
      <c r="E251" s="12" t="s">
        <v>16</v>
      </c>
      <c r="F251" s="12">
        <v>2</v>
      </c>
      <c r="G251" s="12" t="s">
        <v>279</v>
      </c>
      <c r="H251" s="12" t="s">
        <v>20</v>
      </c>
      <c r="I251" s="20">
        <f>289*F251</f>
        <v>578</v>
      </c>
      <c r="J251" s="22">
        <v>4</v>
      </c>
      <c r="K251" s="8">
        <v>145</v>
      </c>
      <c r="L251" s="8">
        <f>I251+K251+K252</f>
        <v>781</v>
      </c>
      <c r="M251" s="8">
        <v>15</v>
      </c>
      <c r="N251" s="8">
        <f>L251*3+M251</f>
        <v>2358</v>
      </c>
    </row>
    <row r="252" s="1" customFormat="1" ht="12.6" customHeight="1" spans="1:14">
      <c r="A252" s="10" t="str">
        <f>IF(B252="户主",COUNTIF($B$5:B252,$B$5),"")</f>
        <v/>
      </c>
      <c r="B252" s="8" t="s">
        <v>21</v>
      </c>
      <c r="C252" s="8" t="s">
        <v>320</v>
      </c>
      <c r="D252" s="8" t="s">
        <v>23</v>
      </c>
      <c r="E252" s="8" t="s">
        <v>85</v>
      </c>
      <c r="F252" s="8"/>
      <c r="G252" s="12" t="s">
        <v>279</v>
      </c>
      <c r="H252" s="12" t="s">
        <v>20</v>
      </c>
      <c r="I252" s="8"/>
      <c r="J252" s="8">
        <v>2</v>
      </c>
      <c r="K252" s="8">
        <v>58</v>
      </c>
      <c r="L252" s="8"/>
      <c r="M252" s="8"/>
      <c r="N252" s="8"/>
    </row>
    <row r="253" s="1" customFormat="1" ht="12.6" customHeight="1" spans="1:14">
      <c r="A253" s="10">
        <f>IF(B253="户主",COUNTIF($B$5:B253,$B$5),"")</f>
        <v>103</v>
      </c>
      <c r="B253" s="12" t="s">
        <v>16</v>
      </c>
      <c r="C253" s="12" t="s">
        <v>321</v>
      </c>
      <c r="D253" s="12" t="s">
        <v>18</v>
      </c>
      <c r="E253" s="12" t="s">
        <v>16</v>
      </c>
      <c r="F253" s="12">
        <v>3</v>
      </c>
      <c r="G253" s="12" t="s">
        <v>279</v>
      </c>
      <c r="H253" s="12" t="s">
        <v>20</v>
      </c>
      <c r="I253" s="20">
        <f>289*F253</f>
        <v>867</v>
      </c>
      <c r="J253" s="8"/>
      <c r="K253" s="8"/>
      <c r="L253" s="8">
        <f>I253+K254</f>
        <v>1012</v>
      </c>
      <c r="M253" s="8">
        <v>15</v>
      </c>
      <c r="N253" s="8">
        <f>L253*3+M253</f>
        <v>3051</v>
      </c>
    </row>
    <row r="254" s="1" customFormat="1" ht="12.6" customHeight="1" spans="1:14">
      <c r="A254" s="10" t="str">
        <f>IF(B254="户主",COUNTIF($B$5:B254,$B$5),"")</f>
        <v/>
      </c>
      <c r="B254" s="8" t="s">
        <v>21</v>
      </c>
      <c r="C254" s="8" t="s">
        <v>322</v>
      </c>
      <c r="D254" s="8" t="s">
        <v>23</v>
      </c>
      <c r="E254" s="8" t="s">
        <v>24</v>
      </c>
      <c r="F254" s="8"/>
      <c r="G254" s="12" t="s">
        <v>279</v>
      </c>
      <c r="H254" s="12" t="s">
        <v>20</v>
      </c>
      <c r="I254" s="8"/>
      <c r="J254" s="8">
        <v>6</v>
      </c>
      <c r="K254" s="10">
        <v>145</v>
      </c>
      <c r="L254" s="8"/>
      <c r="M254" s="8"/>
      <c r="N254" s="8"/>
    </row>
    <row r="255" s="1" customFormat="1" ht="12.6" customHeight="1" spans="1:14">
      <c r="A255" s="10" t="str">
        <f>IF(B255="户主",COUNTIF($B$5:B255,$B$5),"")</f>
        <v/>
      </c>
      <c r="B255" s="8" t="s">
        <v>21</v>
      </c>
      <c r="C255" s="8" t="s">
        <v>323</v>
      </c>
      <c r="D255" s="8" t="s">
        <v>18</v>
      </c>
      <c r="E255" s="8" t="s">
        <v>30</v>
      </c>
      <c r="F255" s="8"/>
      <c r="G255" s="12" t="s">
        <v>279</v>
      </c>
      <c r="H255" s="12" t="s">
        <v>20</v>
      </c>
      <c r="I255" s="8"/>
      <c r="J255" s="8"/>
      <c r="K255" s="8"/>
      <c r="L255" s="8"/>
      <c r="M255" s="8"/>
      <c r="N255" s="8"/>
    </row>
    <row r="256" s="1" customFormat="1" ht="12.6" customHeight="1" spans="1:14">
      <c r="A256" s="10">
        <f>IF(B256="户主",COUNTIF($B$5:B256,$B$5),"")</f>
        <v>104</v>
      </c>
      <c r="B256" s="12" t="s">
        <v>16</v>
      </c>
      <c r="C256" s="12" t="s">
        <v>324</v>
      </c>
      <c r="D256" s="12" t="s">
        <v>18</v>
      </c>
      <c r="E256" s="12" t="s">
        <v>16</v>
      </c>
      <c r="F256" s="12">
        <v>1</v>
      </c>
      <c r="G256" s="12" t="s">
        <v>295</v>
      </c>
      <c r="H256" s="12" t="s">
        <v>38</v>
      </c>
      <c r="I256" s="20">
        <f>245*F256</f>
        <v>245</v>
      </c>
      <c r="J256" s="22"/>
      <c r="K256" s="22"/>
      <c r="L256" s="8">
        <f>I256+K256</f>
        <v>245</v>
      </c>
      <c r="M256" s="8">
        <v>15</v>
      </c>
      <c r="N256" s="8">
        <f>L256*3+M256</f>
        <v>750</v>
      </c>
    </row>
    <row r="257" s="1" customFormat="1" ht="12.6" customHeight="1" spans="1:14">
      <c r="A257" s="10">
        <f>IF(B257="户主",COUNTIF($B$5:B257,$B$5),"")</f>
        <v>105</v>
      </c>
      <c r="B257" s="12" t="s">
        <v>16</v>
      </c>
      <c r="C257" s="12" t="s">
        <v>325</v>
      </c>
      <c r="D257" s="12" t="s">
        <v>23</v>
      </c>
      <c r="E257" s="12" t="s">
        <v>16</v>
      </c>
      <c r="F257" s="12">
        <v>4</v>
      </c>
      <c r="G257" s="12" t="s">
        <v>295</v>
      </c>
      <c r="H257" s="12" t="s">
        <v>38</v>
      </c>
      <c r="I257" s="20">
        <f>245*F257</f>
        <v>980</v>
      </c>
      <c r="J257" s="22"/>
      <c r="K257" s="22"/>
      <c r="L257" s="8">
        <f>I257+K259+K260</f>
        <v>1154</v>
      </c>
      <c r="M257" s="8">
        <v>15</v>
      </c>
      <c r="N257" s="8">
        <f>L257*3+M257</f>
        <v>3477</v>
      </c>
    </row>
    <row r="258" s="1" customFormat="1" ht="12.6" customHeight="1" spans="1:14">
      <c r="A258" s="10" t="str">
        <f>IF(B258="户主",COUNTIF($B$5:B258,$B$5),"")</f>
        <v/>
      </c>
      <c r="B258" s="8" t="s">
        <v>21</v>
      </c>
      <c r="C258" s="8" t="s">
        <v>326</v>
      </c>
      <c r="D258" s="8" t="s">
        <v>18</v>
      </c>
      <c r="E258" s="8" t="s">
        <v>30</v>
      </c>
      <c r="F258" s="8"/>
      <c r="G258" s="12" t="s">
        <v>295</v>
      </c>
      <c r="H258" s="12" t="s">
        <v>38</v>
      </c>
      <c r="I258" s="8"/>
      <c r="J258" s="8"/>
      <c r="K258" s="8"/>
      <c r="L258" s="8"/>
      <c r="M258" s="8"/>
      <c r="N258" s="8"/>
    </row>
    <row r="259" s="1" customFormat="1" ht="12.6" customHeight="1" spans="1:14">
      <c r="A259" s="10" t="str">
        <f>IF(B259="户主",COUNTIF($B$5:B259,$B$5),"")</f>
        <v/>
      </c>
      <c r="B259" s="8" t="s">
        <v>21</v>
      </c>
      <c r="C259" s="8" t="s">
        <v>327</v>
      </c>
      <c r="D259" s="8" t="s">
        <v>18</v>
      </c>
      <c r="E259" s="8" t="s">
        <v>30</v>
      </c>
      <c r="F259" s="8"/>
      <c r="G259" s="12" t="s">
        <v>295</v>
      </c>
      <c r="H259" s="12" t="s">
        <v>38</v>
      </c>
      <c r="I259" s="8"/>
      <c r="J259" s="8">
        <v>3</v>
      </c>
      <c r="K259" s="8">
        <v>87</v>
      </c>
      <c r="L259" s="8"/>
      <c r="M259" s="8"/>
      <c r="N259" s="8"/>
    </row>
    <row r="260" s="1" customFormat="1" ht="12.6" customHeight="1" spans="1:14">
      <c r="A260" s="10" t="str">
        <f>IF(B260="户主",COUNTIF($B$5:B260,$B$5),"")</f>
        <v/>
      </c>
      <c r="B260" s="8" t="s">
        <v>21</v>
      </c>
      <c r="C260" s="8" t="s">
        <v>328</v>
      </c>
      <c r="D260" s="8" t="s">
        <v>23</v>
      </c>
      <c r="E260" s="8" t="s">
        <v>26</v>
      </c>
      <c r="F260" s="8"/>
      <c r="G260" s="12" t="s">
        <v>295</v>
      </c>
      <c r="H260" s="12" t="s">
        <v>38</v>
      </c>
      <c r="I260" s="8"/>
      <c r="J260" s="8">
        <v>3</v>
      </c>
      <c r="K260" s="8">
        <v>87</v>
      </c>
      <c r="L260" s="8"/>
      <c r="M260" s="8"/>
      <c r="N260" s="8"/>
    </row>
    <row r="261" s="1" customFormat="1" ht="12.6" customHeight="1" spans="1:14">
      <c r="A261" s="10">
        <f>IF(B261="户主",COUNTIF($B$5:B261,$B$5),"")</f>
        <v>106</v>
      </c>
      <c r="B261" s="12" t="s">
        <v>16</v>
      </c>
      <c r="C261" s="12" t="s">
        <v>329</v>
      </c>
      <c r="D261" s="12" t="s">
        <v>18</v>
      </c>
      <c r="E261" s="12" t="s">
        <v>16</v>
      </c>
      <c r="F261" s="12">
        <v>1</v>
      </c>
      <c r="G261" s="12" t="s">
        <v>330</v>
      </c>
      <c r="H261" s="12" t="s">
        <v>20</v>
      </c>
      <c r="I261" s="20">
        <f>289*F261</f>
        <v>289</v>
      </c>
      <c r="J261" s="22">
        <v>5</v>
      </c>
      <c r="K261" s="8">
        <v>87</v>
      </c>
      <c r="L261" s="8">
        <f>I261+K261</f>
        <v>376</v>
      </c>
      <c r="M261" s="8">
        <v>15</v>
      </c>
      <c r="N261" s="8">
        <f>L261*3+M261</f>
        <v>1143</v>
      </c>
    </row>
    <row r="262" s="1" customFormat="1" ht="12.6" customHeight="1" spans="1:14">
      <c r="A262" s="10">
        <f>IF(B262="户主",COUNTIF($B$5:B262,$B$5),"")</f>
        <v>107</v>
      </c>
      <c r="B262" s="12" t="s">
        <v>16</v>
      </c>
      <c r="C262" s="12" t="s">
        <v>331</v>
      </c>
      <c r="D262" s="12" t="s">
        <v>18</v>
      </c>
      <c r="E262" s="12" t="s">
        <v>16</v>
      </c>
      <c r="F262" s="12">
        <v>2</v>
      </c>
      <c r="G262" s="12" t="s">
        <v>303</v>
      </c>
      <c r="H262" s="12" t="s">
        <v>20</v>
      </c>
      <c r="I262" s="20">
        <f>289*F262</f>
        <v>578</v>
      </c>
      <c r="J262" s="22"/>
      <c r="K262" s="22"/>
      <c r="L262" s="8">
        <f>I262+K263</f>
        <v>723</v>
      </c>
      <c r="M262" s="8">
        <v>15</v>
      </c>
      <c r="N262" s="8">
        <f>L262*3+M262</f>
        <v>2184</v>
      </c>
    </row>
    <row r="263" s="1" customFormat="1" ht="12.6" customHeight="1" spans="1:14">
      <c r="A263" s="10" t="str">
        <f>IF(B263="户主",COUNTIF($B$5:B263,$B$5),"")</f>
        <v/>
      </c>
      <c r="B263" s="8" t="s">
        <v>21</v>
      </c>
      <c r="C263" s="8" t="s">
        <v>332</v>
      </c>
      <c r="D263" s="8" t="s">
        <v>23</v>
      </c>
      <c r="E263" s="8" t="s">
        <v>149</v>
      </c>
      <c r="F263" s="8"/>
      <c r="G263" s="12" t="s">
        <v>303</v>
      </c>
      <c r="H263" s="12" t="s">
        <v>20</v>
      </c>
      <c r="I263" s="8"/>
      <c r="J263" s="8">
        <v>4</v>
      </c>
      <c r="K263" s="8">
        <v>145</v>
      </c>
      <c r="L263" s="8"/>
      <c r="M263" s="8"/>
      <c r="N263" s="8"/>
    </row>
    <row r="264" s="1" customFormat="1" ht="12.6" customHeight="1" spans="1:251">
      <c r="A264" s="10">
        <f>IF(B264="户主",COUNTIF($B$5:B264,$B$5),"")</f>
        <v>108</v>
      </c>
      <c r="B264" s="8" t="s">
        <v>16</v>
      </c>
      <c r="C264" s="8" t="s">
        <v>333</v>
      </c>
      <c r="D264" s="8" t="s">
        <v>18</v>
      </c>
      <c r="E264" s="8" t="s">
        <v>16</v>
      </c>
      <c r="F264" s="8">
        <v>2</v>
      </c>
      <c r="G264" s="8" t="s">
        <v>295</v>
      </c>
      <c r="H264" s="8" t="s">
        <v>20</v>
      </c>
      <c r="I264" s="8">
        <f>F264*289</f>
        <v>578</v>
      </c>
      <c r="J264" s="8">
        <v>2</v>
      </c>
      <c r="K264" s="8">
        <v>58</v>
      </c>
      <c r="L264" s="8">
        <f>I264+K264</f>
        <v>636</v>
      </c>
      <c r="M264" s="8">
        <v>15</v>
      </c>
      <c r="N264" s="8">
        <f>L264*3+M264</f>
        <v>1923</v>
      </c>
      <c r="IP264" s="4"/>
      <c r="IQ264" s="4"/>
    </row>
    <row r="265" s="1" customFormat="1" ht="12.6" customHeight="1" spans="1:251">
      <c r="A265" s="10" t="str">
        <f>IF(B265="户主",COUNTIF($B$5:B265,$B$5),"")</f>
        <v/>
      </c>
      <c r="B265" s="8" t="s">
        <v>21</v>
      </c>
      <c r="C265" s="8" t="s">
        <v>334</v>
      </c>
      <c r="D265" s="8" t="s">
        <v>23</v>
      </c>
      <c r="E265" s="8" t="s">
        <v>24</v>
      </c>
      <c r="F265" s="8"/>
      <c r="G265" s="8" t="s">
        <v>295</v>
      </c>
      <c r="H265" s="8" t="s">
        <v>20</v>
      </c>
      <c r="I265" s="8"/>
      <c r="J265" s="8"/>
      <c r="K265" s="8"/>
      <c r="L265" s="8"/>
      <c r="M265" s="8"/>
      <c r="N265" s="8"/>
      <c r="IP265" s="4"/>
      <c r="IQ265" s="4"/>
    </row>
    <row r="266" s="1" customFormat="1" ht="12.6" customHeight="1" spans="1:251">
      <c r="A266" s="10">
        <f>IF(B266="户主",COUNTIF($B$5:B266,$B$5),"")</f>
        <v>109</v>
      </c>
      <c r="B266" s="8" t="s">
        <v>16</v>
      </c>
      <c r="C266" s="8" t="s">
        <v>335</v>
      </c>
      <c r="D266" s="8" t="s">
        <v>18</v>
      </c>
      <c r="E266" s="8" t="s">
        <v>16</v>
      </c>
      <c r="F266" s="8">
        <v>6</v>
      </c>
      <c r="G266" s="8" t="s">
        <v>279</v>
      </c>
      <c r="H266" s="8" t="s">
        <v>38</v>
      </c>
      <c r="I266" s="8">
        <f>F266*245</f>
        <v>1470</v>
      </c>
      <c r="J266" s="8"/>
      <c r="K266" s="8"/>
      <c r="L266" s="8">
        <f>I266+K270+K271</f>
        <v>1644</v>
      </c>
      <c r="M266" s="8">
        <v>15</v>
      </c>
      <c r="N266" s="8">
        <f>L266*3+M266</f>
        <v>4947</v>
      </c>
      <c r="IP266" s="4"/>
      <c r="IQ266" s="4"/>
    </row>
    <row r="267" s="1" customFormat="1" ht="12.6" customHeight="1" spans="1:251">
      <c r="A267" s="10" t="str">
        <f>IF(B267="户主",COUNTIF($B$5:B267,$B$5),"")</f>
        <v/>
      </c>
      <c r="B267" s="8" t="s">
        <v>21</v>
      </c>
      <c r="C267" s="8" t="s">
        <v>336</v>
      </c>
      <c r="D267" s="8" t="s">
        <v>23</v>
      </c>
      <c r="E267" s="8" t="s">
        <v>24</v>
      </c>
      <c r="F267" s="8"/>
      <c r="G267" s="8" t="s">
        <v>279</v>
      </c>
      <c r="H267" s="8" t="s">
        <v>38</v>
      </c>
      <c r="I267" s="8"/>
      <c r="J267" s="8"/>
      <c r="K267" s="8"/>
      <c r="L267" s="8"/>
      <c r="M267" s="8"/>
      <c r="N267" s="8"/>
      <c r="IP267" s="4"/>
      <c r="IQ267" s="4"/>
    </row>
    <row r="268" s="1" customFormat="1" ht="12.6" customHeight="1" spans="1:251">
      <c r="A268" s="10" t="str">
        <f>IF(B268="户主",COUNTIF($B$5:B268,$B$5),"")</f>
        <v/>
      </c>
      <c r="B268" s="8" t="s">
        <v>21</v>
      </c>
      <c r="C268" s="8" t="s">
        <v>337</v>
      </c>
      <c r="D268" s="8" t="s">
        <v>18</v>
      </c>
      <c r="E268" s="8" t="s">
        <v>30</v>
      </c>
      <c r="F268" s="8"/>
      <c r="G268" s="8" t="s">
        <v>279</v>
      </c>
      <c r="H268" s="8" t="s">
        <v>38</v>
      </c>
      <c r="I268" s="8"/>
      <c r="J268" s="8"/>
      <c r="K268" s="8"/>
      <c r="L268" s="8"/>
      <c r="M268" s="8"/>
      <c r="N268" s="8"/>
      <c r="IP268" s="4"/>
      <c r="IQ268" s="4"/>
    </row>
    <row r="269" s="1" customFormat="1" ht="12.6" customHeight="1" spans="1:251">
      <c r="A269" s="10" t="str">
        <f>IF(B269="户主",COUNTIF($B$5:B269,$B$5),"")</f>
        <v/>
      </c>
      <c r="B269" s="8" t="s">
        <v>21</v>
      </c>
      <c r="C269" s="8" t="s">
        <v>338</v>
      </c>
      <c r="D269" s="8" t="s">
        <v>23</v>
      </c>
      <c r="E269" s="8" t="s">
        <v>45</v>
      </c>
      <c r="F269" s="8"/>
      <c r="G269" s="8" t="s">
        <v>279</v>
      </c>
      <c r="H269" s="8" t="s">
        <v>38</v>
      </c>
      <c r="I269" s="8"/>
      <c r="J269" s="8"/>
      <c r="K269" s="8"/>
      <c r="L269" s="8"/>
      <c r="M269" s="8"/>
      <c r="N269" s="8"/>
      <c r="IP269" s="4"/>
      <c r="IQ269" s="4"/>
    </row>
    <row r="270" s="1" customFormat="1" ht="12.6" customHeight="1" spans="1:251">
      <c r="A270" s="10" t="str">
        <f>IF(B270="户主",COUNTIF($B$5:B270,$B$5),"")</f>
        <v/>
      </c>
      <c r="B270" s="8" t="s">
        <v>21</v>
      </c>
      <c r="C270" s="8" t="s">
        <v>339</v>
      </c>
      <c r="D270" s="8" t="s">
        <v>23</v>
      </c>
      <c r="E270" s="8" t="s">
        <v>202</v>
      </c>
      <c r="F270" s="8"/>
      <c r="G270" s="8" t="s">
        <v>279</v>
      </c>
      <c r="H270" s="8" t="s">
        <v>38</v>
      </c>
      <c r="I270" s="8"/>
      <c r="J270" s="8">
        <v>3</v>
      </c>
      <c r="K270" s="8">
        <v>87</v>
      </c>
      <c r="L270" s="8"/>
      <c r="M270" s="8"/>
      <c r="N270" s="8"/>
      <c r="IP270" s="4"/>
      <c r="IQ270" s="4"/>
    </row>
    <row r="271" s="1" customFormat="1" ht="12.6" customHeight="1" spans="1:251">
      <c r="A271" s="10" t="str">
        <f>IF(B271="户主",COUNTIF($B$5:B271,$B$5),"")</f>
        <v/>
      </c>
      <c r="B271" s="8" t="s">
        <v>21</v>
      </c>
      <c r="C271" s="8" t="s">
        <v>340</v>
      </c>
      <c r="D271" s="8" t="s">
        <v>23</v>
      </c>
      <c r="E271" s="8" t="s">
        <v>202</v>
      </c>
      <c r="F271" s="8"/>
      <c r="G271" s="8" t="s">
        <v>279</v>
      </c>
      <c r="H271" s="8" t="s">
        <v>38</v>
      </c>
      <c r="I271" s="8"/>
      <c r="J271" s="8">
        <v>3</v>
      </c>
      <c r="K271" s="8">
        <v>87</v>
      </c>
      <c r="L271" s="8"/>
      <c r="M271" s="8"/>
      <c r="N271" s="8"/>
      <c r="IP271" s="4"/>
      <c r="IQ271" s="4"/>
    </row>
    <row r="272" s="1" customFormat="1" ht="12.6" customHeight="1" spans="1:14">
      <c r="A272" s="10">
        <f>IF(B272="户主",COUNTIF($B$5:B272,$B$5),"")</f>
        <v>110</v>
      </c>
      <c r="B272" s="12" t="s">
        <v>16</v>
      </c>
      <c r="C272" s="10" t="s">
        <v>341</v>
      </c>
      <c r="D272" s="12" t="s">
        <v>18</v>
      </c>
      <c r="E272" s="10" t="s">
        <v>16</v>
      </c>
      <c r="F272" s="10">
        <v>1</v>
      </c>
      <c r="G272" s="10" t="s">
        <v>342</v>
      </c>
      <c r="H272" s="10" t="s">
        <v>20</v>
      </c>
      <c r="I272" s="20">
        <f>289*F272</f>
        <v>289</v>
      </c>
      <c r="J272" s="10">
        <v>8</v>
      </c>
      <c r="K272" s="22">
        <v>145</v>
      </c>
      <c r="L272" s="8">
        <f>I272+K272</f>
        <v>434</v>
      </c>
      <c r="M272" s="8">
        <v>15</v>
      </c>
      <c r="N272" s="8">
        <f>L272*3+M272</f>
        <v>1317</v>
      </c>
    </row>
    <row r="273" s="3" customFormat="1" ht="12.6" customHeight="1" spans="1:251">
      <c r="A273" s="10">
        <f>IF(B273="户主",COUNTIF($B$5:B273,$B$5),"")</f>
        <v>111</v>
      </c>
      <c r="B273" s="8" t="s">
        <v>16</v>
      </c>
      <c r="C273" s="11" t="s">
        <v>343</v>
      </c>
      <c r="D273" s="12" t="s">
        <v>18</v>
      </c>
      <c r="E273" s="12" t="s">
        <v>16</v>
      </c>
      <c r="F273" s="12">
        <v>1</v>
      </c>
      <c r="G273" s="12" t="s">
        <v>344</v>
      </c>
      <c r="H273" s="12" t="s">
        <v>20</v>
      </c>
      <c r="I273" s="21">
        <f>F273*289</f>
        <v>289</v>
      </c>
      <c r="J273" s="22">
        <v>4</v>
      </c>
      <c r="K273" s="22">
        <v>145</v>
      </c>
      <c r="L273" s="8">
        <f>I273+K273+K49</f>
        <v>434</v>
      </c>
      <c r="M273" s="8">
        <v>15</v>
      </c>
      <c r="N273" s="8">
        <f>L273*3+M273</f>
        <v>1317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4"/>
      <c r="IQ273" s="4"/>
    </row>
    <row r="274" s="1" customFormat="1" ht="12.6" customHeight="1" spans="1:14">
      <c r="A274" s="10">
        <f>IF(B274="户主",COUNTIF($B$5:B274,$B$5),"")</f>
        <v>112</v>
      </c>
      <c r="B274" s="12" t="s">
        <v>16</v>
      </c>
      <c r="C274" s="10" t="s">
        <v>345</v>
      </c>
      <c r="D274" s="12" t="s">
        <v>18</v>
      </c>
      <c r="E274" s="10" t="s">
        <v>16</v>
      </c>
      <c r="F274" s="10">
        <v>5</v>
      </c>
      <c r="G274" s="10" t="s">
        <v>346</v>
      </c>
      <c r="H274" s="10" t="s">
        <v>38</v>
      </c>
      <c r="I274" s="20">
        <f>245*F274</f>
        <v>1225</v>
      </c>
      <c r="J274" s="10">
        <v>4</v>
      </c>
      <c r="K274" s="8">
        <v>145</v>
      </c>
      <c r="L274" s="8">
        <f>I274+K276+K277+K274</f>
        <v>1544</v>
      </c>
      <c r="M274" s="8">
        <v>15</v>
      </c>
      <c r="N274" s="8">
        <f>L274*3+M274</f>
        <v>4647</v>
      </c>
    </row>
    <row r="275" s="1" customFormat="1" ht="12.6" customHeight="1" spans="1:14">
      <c r="A275" s="10" t="str">
        <f>IF(B275="户主",COUNTIF($B$5:B275,$B$5),"")</f>
        <v/>
      </c>
      <c r="B275" s="10" t="s">
        <v>21</v>
      </c>
      <c r="C275" s="10" t="s">
        <v>347</v>
      </c>
      <c r="D275" s="12" t="s">
        <v>23</v>
      </c>
      <c r="E275" s="10" t="s">
        <v>85</v>
      </c>
      <c r="F275" s="10"/>
      <c r="G275" s="10" t="s">
        <v>346</v>
      </c>
      <c r="H275" s="10" t="s">
        <v>38</v>
      </c>
      <c r="I275" s="10"/>
      <c r="J275" s="10"/>
      <c r="K275" s="10"/>
      <c r="L275" s="8"/>
      <c r="M275" s="8"/>
      <c r="N275" s="8"/>
    </row>
    <row r="276" s="1" customFormat="1" ht="12.6" customHeight="1" spans="1:14">
      <c r="A276" s="10" t="str">
        <f>IF(B276="户主",COUNTIF($B$5:B276,$B$5),"")</f>
        <v/>
      </c>
      <c r="B276" s="10" t="s">
        <v>21</v>
      </c>
      <c r="C276" s="10" t="s">
        <v>348</v>
      </c>
      <c r="D276" s="12" t="s">
        <v>23</v>
      </c>
      <c r="E276" s="10" t="s">
        <v>349</v>
      </c>
      <c r="F276" s="10"/>
      <c r="G276" s="10" t="s">
        <v>346</v>
      </c>
      <c r="H276" s="10" t="s">
        <v>38</v>
      </c>
      <c r="I276" s="10"/>
      <c r="J276" s="10">
        <v>3</v>
      </c>
      <c r="K276" s="22">
        <v>87</v>
      </c>
      <c r="L276" s="8"/>
      <c r="M276" s="8"/>
      <c r="N276" s="8"/>
    </row>
    <row r="277" s="1" customFormat="1" ht="12.6" customHeight="1" spans="1:14">
      <c r="A277" s="10" t="str">
        <f>IF(B277="户主",COUNTIF($B$5:B277,$B$5),"")</f>
        <v/>
      </c>
      <c r="B277" s="10" t="s">
        <v>21</v>
      </c>
      <c r="C277" s="10" t="s">
        <v>350</v>
      </c>
      <c r="D277" s="10" t="s">
        <v>23</v>
      </c>
      <c r="E277" s="10" t="s">
        <v>26</v>
      </c>
      <c r="F277" s="10"/>
      <c r="G277" s="10" t="s">
        <v>346</v>
      </c>
      <c r="H277" s="10" t="s">
        <v>38</v>
      </c>
      <c r="I277" s="10"/>
      <c r="J277" s="10">
        <v>3</v>
      </c>
      <c r="K277" s="22">
        <v>87</v>
      </c>
      <c r="L277" s="8"/>
      <c r="M277" s="8"/>
      <c r="N277" s="8"/>
    </row>
    <row r="278" s="1" customFormat="1" ht="12.6" customHeight="1" spans="1:14">
      <c r="A278" s="10" t="str">
        <f>IF(B278="户主",COUNTIF($B$5:B278,$B$5),"")</f>
        <v/>
      </c>
      <c r="B278" s="10" t="s">
        <v>21</v>
      </c>
      <c r="C278" s="10" t="s">
        <v>313</v>
      </c>
      <c r="D278" s="12" t="s">
        <v>18</v>
      </c>
      <c r="E278" s="10" t="s">
        <v>90</v>
      </c>
      <c r="F278" s="10"/>
      <c r="G278" s="10" t="s">
        <v>346</v>
      </c>
      <c r="H278" s="10" t="s">
        <v>38</v>
      </c>
      <c r="I278" s="10"/>
      <c r="J278" s="10"/>
      <c r="K278" s="10"/>
      <c r="L278" s="8"/>
      <c r="M278" s="8"/>
      <c r="N278" s="8"/>
    </row>
    <row r="279" s="1" customFormat="1" ht="12.6" customHeight="1" spans="1:14">
      <c r="A279" s="10">
        <f>IF(B279="户主",COUNTIF($B$5:B279,$B$5),"")</f>
        <v>113</v>
      </c>
      <c r="B279" s="12" t="s">
        <v>16</v>
      </c>
      <c r="C279" s="10" t="s">
        <v>351</v>
      </c>
      <c r="D279" s="10" t="s">
        <v>18</v>
      </c>
      <c r="E279" s="10" t="s">
        <v>16</v>
      </c>
      <c r="F279" s="10">
        <v>3</v>
      </c>
      <c r="G279" s="10" t="s">
        <v>346</v>
      </c>
      <c r="H279" s="10" t="s">
        <v>42</v>
      </c>
      <c r="I279" s="20">
        <f>130*F279</f>
        <v>390</v>
      </c>
      <c r="J279" s="20">
        <v>2</v>
      </c>
      <c r="K279" s="8">
        <v>58</v>
      </c>
      <c r="L279" s="8">
        <f>I279+K279+K280</f>
        <v>506</v>
      </c>
      <c r="M279" s="8">
        <v>15</v>
      </c>
      <c r="N279" s="8">
        <f>L279*3+M279</f>
        <v>1533</v>
      </c>
    </row>
    <row r="280" s="1" customFormat="1" ht="12.6" customHeight="1" spans="1:14">
      <c r="A280" s="10" t="str">
        <f>IF(B280="户主",COUNTIF($B$5:B280,$B$5),"")</f>
        <v/>
      </c>
      <c r="B280" s="12" t="s">
        <v>21</v>
      </c>
      <c r="C280" s="10" t="s">
        <v>352</v>
      </c>
      <c r="D280" s="10" t="s">
        <v>23</v>
      </c>
      <c r="E280" s="10" t="s">
        <v>85</v>
      </c>
      <c r="F280" s="10"/>
      <c r="G280" s="10" t="s">
        <v>346</v>
      </c>
      <c r="H280" s="10" t="s">
        <v>42</v>
      </c>
      <c r="I280" s="12"/>
      <c r="J280" s="20">
        <v>2</v>
      </c>
      <c r="K280" s="8">
        <v>58</v>
      </c>
      <c r="L280" s="8"/>
      <c r="M280" s="8"/>
      <c r="N280" s="8"/>
    </row>
    <row r="281" s="1" customFormat="1" ht="12.6" customHeight="1" spans="1:14">
      <c r="A281" s="10" t="str">
        <f>IF(B281="户主",COUNTIF($B$5:B281,$B$5),"")</f>
        <v/>
      </c>
      <c r="B281" s="12" t="s">
        <v>21</v>
      </c>
      <c r="C281" s="10" t="s">
        <v>353</v>
      </c>
      <c r="D281" s="10" t="s">
        <v>23</v>
      </c>
      <c r="E281" s="10" t="s">
        <v>45</v>
      </c>
      <c r="F281" s="10"/>
      <c r="G281" s="10" t="s">
        <v>346</v>
      </c>
      <c r="H281" s="10" t="s">
        <v>42</v>
      </c>
      <c r="I281" s="10"/>
      <c r="J281" s="31"/>
      <c r="K281" s="36"/>
      <c r="L281" s="8"/>
      <c r="M281" s="8"/>
      <c r="N281" s="8"/>
    </row>
    <row r="282" s="1" customFormat="1" ht="12.6" customHeight="1" spans="1:14">
      <c r="A282" s="10">
        <f>IF(B282="户主",COUNTIF($B$5:B282,$B$5),"")</f>
        <v>114</v>
      </c>
      <c r="B282" s="12" t="s">
        <v>16</v>
      </c>
      <c r="C282" s="10" t="s">
        <v>354</v>
      </c>
      <c r="D282" s="12" t="s">
        <v>18</v>
      </c>
      <c r="E282" s="10" t="s">
        <v>16</v>
      </c>
      <c r="F282" s="10">
        <v>2</v>
      </c>
      <c r="G282" s="10" t="s">
        <v>355</v>
      </c>
      <c r="H282" s="10" t="s">
        <v>20</v>
      </c>
      <c r="I282" s="20">
        <f>289*F282</f>
        <v>578</v>
      </c>
      <c r="J282" s="10"/>
      <c r="K282" s="10"/>
      <c r="L282" s="8">
        <f>I282+K283</f>
        <v>636</v>
      </c>
      <c r="M282" s="8">
        <v>15</v>
      </c>
      <c r="N282" s="8">
        <f>L282*3+M282</f>
        <v>1923</v>
      </c>
    </row>
    <row r="283" s="1" customFormat="1" ht="12.6" customHeight="1" spans="1:14">
      <c r="A283" s="10" t="str">
        <f>IF(B283="户主",COUNTIF($B$5:B283,$B$5),"")</f>
        <v/>
      </c>
      <c r="B283" s="10" t="s">
        <v>21</v>
      </c>
      <c r="C283" s="10" t="s">
        <v>356</v>
      </c>
      <c r="D283" s="12" t="s">
        <v>18</v>
      </c>
      <c r="E283" s="10" t="s">
        <v>90</v>
      </c>
      <c r="F283" s="10"/>
      <c r="G283" s="10" t="s">
        <v>355</v>
      </c>
      <c r="H283" s="10" t="s">
        <v>20</v>
      </c>
      <c r="I283" s="10"/>
      <c r="J283" s="10">
        <v>2</v>
      </c>
      <c r="K283" s="10">
        <v>58</v>
      </c>
      <c r="L283" s="8"/>
      <c r="M283" s="8"/>
      <c r="N283" s="8"/>
    </row>
    <row r="284" s="1" customFormat="1" ht="12.6" customHeight="1" spans="1:14">
      <c r="A284" s="10">
        <f>IF(B284="户主",COUNTIF($B$5:B284,$B$5),"")</f>
        <v>115</v>
      </c>
      <c r="B284" s="12" t="s">
        <v>16</v>
      </c>
      <c r="C284" s="10" t="s">
        <v>357</v>
      </c>
      <c r="D284" s="12" t="s">
        <v>23</v>
      </c>
      <c r="E284" s="10" t="s">
        <v>16</v>
      </c>
      <c r="F284" s="10">
        <v>1</v>
      </c>
      <c r="G284" s="10" t="s">
        <v>355</v>
      </c>
      <c r="H284" s="10" t="s">
        <v>20</v>
      </c>
      <c r="I284" s="20">
        <f>289*F284</f>
        <v>289</v>
      </c>
      <c r="J284" s="10"/>
      <c r="K284" s="10"/>
      <c r="L284" s="8">
        <f>I284+K284</f>
        <v>289</v>
      </c>
      <c r="M284" s="8">
        <v>15</v>
      </c>
      <c r="N284" s="8">
        <f>L284*3+M284</f>
        <v>882</v>
      </c>
    </row>
    <row r="285" s="1" customFormat="1" ht="12.6" customHeight="1" spans="1:14">
      <c r="A285" s="10">
        <f>IF(B285="户主",COUNTIF($B$5:B285,$B$5),"")</f>
        <v>116</v>
      </c>
      <c r="B285" s="12" t="s">
        <v>16</v>
      </c>
      <c r="C285" s="10" t="s">
        <v>358</v>
      </c>
      <c r="D285" s="12" t="s">
        <v>18</v>
      </c>
      <c r="E285" s="10" t="s">
        <v>16</v>
      </c>
      <c r="F285" s="10">
        <v>4</v>
      </c>
      <c r="G285" s="10" t="s">
        <v>355</v>
      </c>
      <c r="H285" s="10" t="s">
        <v>42</v>
      </c>
      <c r="I285" s="20">
        <f>130*F285</f>
        <v>520</v>
      </c>
      <c r="J285" s="10"/>
      <c r="K285" s="10"/>
      <c r="L285" s="8">
        <f>I285+K287</f>
        <v>578</v>
      </c>
      <c r="M285" s="8">
        <v>15</v>
      </c>
      <c r="N285" s="8">
        <f>L285*3+M285</f>
        <v>1749</v>
      </c>
    </row>
    <row r="286" s="1" customFormat="1" ht="12.6" customHeight="1" spans="1:14">
      <c r="A286" s="10" t="str">
        <f>IF(B286="户主",COUNTIF($B$5:B286,$B$5),"")</f>
        <v/>
      </c>
      <c r="B286" s="10" t="s">
        <v>21</v>
      </c>
      <c r="C286" s="10" t="s">
        <v>359</v>
      </c>
      <c r="D286" s="12" t="s">
        <v>23</v>
      </c>
      <c r="E286" s="10" t="s">
        <v>85</v>
      </c>
      <c r="F286" s="10"/>
      <c r="G286" s="10" t="s">
        <v>355</v>
      </c>
      <c r="H286" s="10" t="s">
        <v>42</v>
      </c>
      <c r="I286" s="10"/>
      <c r="J286" s="10"/>
      <c r="K286" s="10"/>
      <c r="L286" s="8"/>
      <c r="M286" s="8"/>
      <c r="N286" s="8"/>
    </row>
    <row r="287" s="1" customFormat="1" ht="12.6" customHeight="1" spans="1:14">
      <c r="A287" s="10" t="str">
        <f>IF(B287="户主",COUNTIF($B$5:B287,$B$5),"")</f>
        <v/>
      </c>
      <c r="B287" s="10" t="s">
        <v>21</v>
      </c>
      <c r="C287" s="10" t="s">
        <v>360</v>
      </c>
      <c r="D287" s="12" t="s">
        <v>23</v>
      </c>
      <c r="E287" s="10" t="s">
        <v>149</v>
      </c>
      <c r="F287" s="10"/>
      <c r="G287" s="10" t="s">
        <v>355</v>
      </c>
      <c r="H287" s="10" t="s">
        <v>42</v>
      </c>
      <c r="I287" s="10"/>
      <c r="J287" s="10">
        <v>2</v>
      </c>
      <c r="K287" s="8">
        <v>58</v>
      </c>
      <c r="L287" s="8"/>
      <c r="M287" s="8"/>
      <c r="N287" s="8"/>
    </row>
    <row r="288" s="1" customFormat="1" ht="12.6" customHeight="1" spans="1:14">
      <c r="A288" s="10" t="str">
        <f>IF(B288="户主",COUNTIF($B$5:B288,$B$5),"")</f>
        <v/>
      </c>
      <c r="B288" s="10" t="s">
        <v>21</v>
      </c>
      <c r="C288" s="10" t="s">
        <v>361</v>
      </c>
      <c r="D288" s="12" t="s">
        <v>18</v>
      </c>
      <c r="E288" s="10" t="s">
        <v>155</v>
      </c>
      <c r="F288" s="10"/>
      <c r="G288" s="10" t="s">
        <v>355</v>
      </c>
      <c r="H288" s="10" t="s">
        <v>42</v>
      </c>
      <c r="I288" s="10"/>
      <c r="J288" s="10"/>
      <c r="K288" s="10"/>
      <c r="L288" s="8"/>
      <c r="M288" s="8"/>
      <c r="N288" s="8"/>
    </row>
    <row r="289" s="1" customFormat="1" ht="12.6" customHeight="1" spans="1:14">
      <c r="A289" s="10">
        <f>IF(B289="户主",COUNTIF($B$5:B289,$B$5),"")</f>
        <v>117</v>
      </c>
      <c r="B289" s="12" t="s">
        <v>16</v>
      </c>
      <c r="C289" s="10" t="s">
        <v>362</v>
      </c>
      <c r="D289" s="10" t="s">
        <v>18</v>
      </c>
      <c r="E289" s="12" t="s">
        <v>16</v>
      </c>
      <c r="F289" s="10">
        <v>3</v>
      </c>
      <c r="G289" s="10" t="s">
        <v>355</v>
      </c>
      <c r="H289" s="10" t="s">
        <v>20</v>
      </c>
      <c r="I289" s="20">
        <f>289*F289</f>
        <v>867</v>
      </c>
      <c r="J289" s="31">
        <v>5</v>
      </c>
      <c r="K289" s="8">
        <v>87</v>
      </c>
      <c r="L289" s="8">
        <f>I289+K289</f>
        <v>954</v>
      </c>
      <c r="M289" s="8">
        <v>15</v>
      </c>
      <c r="N289" s="8">
        <f>L289*3+M289</f>
        <v>2877</v>
      </c>
    </row>
    <row r="290" s="1" customFormat="1" ht="12.6" customHeight="1" spans="1:14">
      <c r="A290" s="10" t="str">
        <f>IF(B290="户主",COUNTIF($B$5:B290,$B$5),"")</f>
        <v/>
      </c>
      <c r="B290" s="12" t="s">
        <v>21</v>
      </c>
      <c r="C290" s="10" t="s">
        <v>363</v>
      </c>
      <c r="D290" s="10" t="s">
        <v>23</v>
      </c>
      <c r="E290" s="10" t="s">
        <v>85</v>
      </c>
      <c r="F290" s="10"/>
      <c r="G290" s="10" t="s">
        <v>355</v>
      </c>
      <c r="H290" s="10" t="s">
        <v>20</v>
      </c>
      <c r="I290" s="37"/>
      <c r="J290" s="31"/>
      <c r="K290" s="22"/>
      <c r="L290" s="8"/>
      <c r="M290" s="8"/>
      <c r="N290" s="8"/>
    </row>
    <row r="291" s="1" customFormat="1" ht="12.6" customHeight="1" spans="1:14">
      <c r="A291" s="10" t="str">
        <f>IF(B291="户主",COUNTIF($B$5:B291,$B$5),"")</f>
        <v/>
      </c>
      <c r="B291" s="12" t="s">
        <v>21</v>
      </c>
      <c r="C291" s="10" t="s">
        <v>364</v>
      </c>
      <c r="D291" s="10" t="s">
        <v>18</v>
      </c>
      <c r="E291" s="10" t="s">
        <v>30</v>
      </c>
      <c r="F291" s="10"/>
      <c r="G291" s="10" t="s">
        <v>355</v>
      </c>
      <c r="H291" s="10" t="s">
        <v>20</v>
      </c>
      <c r="I291" s="10"/>
      <c r="J291" s="38"/>
      <c r="K291" s="22"/>
      <c r="L291" s="8"/>
      <c r="M291" s="8"/>
      <c r="N291" s="8"/>
    </row>
    <row r="292" s="1" customFormat="1" ht="12.6" customHeight="1" spans="1:14">
      <c r="A292" s="10">
        <f>IF(B292="户主",COUNTIF($B$5:B292,$B$5),"")</f>
        <v>118</v>
      </c>
      <c r="B292" s="12" t="s">
        <v>16</v>
      </c>
      <c r="C292" s="10" t="s">
        <v>365</v>
      </c>
      <c r="D292" s="10" t="s">
        <v>18</v>
      </c>
      <c r="E292" s="10" t="s">
        <v>16</v>
      </c>
      <c r="F292" s="10">
        <v>1</v>
      </c>
      <c r="G292" s="10" t="s">
        <v>355</v>
      </c>
      <c r="H292" s="10" t="s">
        <v>38</v>
      </c>
      <c r="I292" s="20">
        <f>245*F292</f>
        <v>245</v>
      </c>
      <c r="J292" s="31"/>
      <c r="K292" s="22"/>
      <c r="L292" s="8">
        <f>I292+K292</f>
        <v>245</v>
      </c>
      <c r="M292" s="8">
        <v>15</v>
      </c>
      <c r="N292" s="8">
        <f>L292*3+M292</f>
        <v>750</v>
      </c>
    </row>
    <row r="293" s="1" customFormat="1" ht="12.6" customHeight="1" spans="1:14">
      <c r="A293" s="10">
        <f>IF(B293="户主",COUNTIF($B$5:B293,$B$5),"")</f>
        <v>119</v>
      </c>
      <c r="B293" s="12" t="s">
        <v>16</v>
      </c>
      <c r="C293" s="10" t="s">
        <v>366</v>
      </c>
      <c r="D293" s="10" t="s">
        <v>18</v>
      </c>
      <c r="E293" s="10" t="s">
        <v>16</v>
      </c>
      <c r="F293" s="10">
        <v>4</v>
      </c>
      <c r="G293" s="10" t="s">
        <v>355</v>
      </c>
      <c r="H293" s="10" t="s">
        <v>38</v>
      </c>
      <c r="I293" s="20">
        <f>245*F293</f>
        <v>980</v>
      </c>
      <c r="J293" s="31"/>
      <c r="K293" s="22"/>
      <c r="L293" s="8">
        <f>I293+K295</f>
        <v>980</v>
      </c>
      <c r="M293" s="8">
        <v>15</v>
      </c>
      <c r="N293" s="8">
        <f>L293*3+M293</f>
        <v>2955</v>
      </c>
    </row>
    <row r="294" s="1" customFormat="1" ht="12.6" customHeight="1" spans="1:14">
      <c r="A294" s="10" t="str">
        <f>IF(B294="户主",COUNTIF($B$5:B294,$B$5),"")</f>
        <v/>
      </c>
      <c r="B294" s="12" t="s">
        <v>21</v>
      </c>
      <c r="C294" s="10" t="s">
        <v>367</v>
      </c>
      <c r="D294" s="10" t="s">
        <v>23</v>
      </c>
      <c r="E294" s="10" t="s">
        <v>85</v>
      </c>
      <c r="F294" s="10"/>
      <c r="G294" s="10" t="s">
        <v>355</v>
      </c>
      <c r="H294" s="10" t="s">
        <v>38</v>
      </c>
      <c r="I294" s="12"/>
      <c r="J294" s="31"/>
      <c r="K294" s="22"/>
      <c r="L294" s="8"/>
      <c r="M294" s="8"/>
      <c r="N294" s="8"/>
    </row>
    <row r="295" s="1" customFormat="1" ht="12.6" customHeight="1" spans="1:14">
      <c r="A295" s="10" t="str">
        <f>IF(B295="户主",COUNTIF($B$5:B295,$B$5),"")</f>
        <v/>
      </c>
      <c r="B295" s="12" t="s">
        <v>21</v>
      </c>
      <c r="C295" s="10" t="s">
        <v>368</v>
      </c>
      <c r="D295" s="10" t="s">
        <v>18</v>
      </c>
      <c r="E295" s="10" t="s">
        <v>30</v>
      </c>
      <c r="F295" s="10"/>
      <c r="G295" s="10" t="s">
        <v>355</v>
      </c>
      <c r="H295" s="10" t="s">
        <v>38</v>
      </c>
      <c r="I295" s="12"/>
      <c r="J295" s="31"/>
      <c r="K295" s="22"/>
      <c r="L295" s="8"/>
      <c r="M295" s="8"/>
      <c r="N295" s="8"/>
    </row>
    <row r="296" s="1" customFormat="1" ht="12.6" customHeight="1" spans="1:14">
      <c r="A296" s="10" t="str">
        <f>IF(B296="户主",COUNTIF($B$5:B296,$B$5),"")</f>
        <v/>
      </c>
      <c r="B296" s="12" t="s">
        <v>21</v>
      </c>
      <c r="C296" s="10" t="s">
        <v>369</v>
      </c>
      <c r="D296" s="10" t="s">
        <v>23</v>
      </c>
      <c r="E296" s="10" t="s">
        <v>26</v>
      </c>
      <c r="F296" s="10"/>
      <c r="G296" s="10" t="s">
        <v>355</v>
      </c>
      <c r="H296" s="10" t="s">
        <v>38</v>
      </c>
      <c r="I296" s="12"/>
      <c r="J296" s="39"/>
      <c r="K296" s="22"/>
      <c r="L296" s="8"/>
      <c r="M296" s="8"/>
      <c r="N296" s="8"/>
    </row>
    <row r="297" s="1" customFormat="1" ht="12.6" customHeight="1" spans="1:14">
      <c r="A297" s="10">
        <f>IF(B297="户主",COUNTIF($B$5:B297,$B$5),"")</f>
        <v>120</v>
      </c>
      <c r="B297" s="12" t="s">
        <v>16</v>
      </c>
      <c r="C297" s="10" t="s">
        <v>370</v>
      </c>
      <c r="D297" s="10" t="s">
        <v>18</v>
      </c>
      <c r="E297" s="10" t="s">
        <v>16</v>
      </c>
      <c r="F297" s="10">
        <v>2</v>
      </c>
      <c r="G297" s="10" t="s">
        <v>355</v>
      </c>
      <c r="H297" s="10" t="s">
        <v>42</v>
      </c>
      <c r="I297" s="20">
        <f>130*F297</f>
        <v>260</v>
      </c>
      <c r="J297" s="31"/>
      <c r="K297" s="36"/>
      <c r="L297" s="8">
        <f>I297+K298</f>
        <v>347</v>
      </c>
      <c r="M297" s="8">
        <v>15</v>
      </c>
      <c r="N297" s="8">
        <f>L297*3+M297</f>
        <v>1056</v>
      </c>
    </row>
    <row r="298" s="1" customFormat="1" ht="12.6" customHeight="1" spans="1:14">
      <c r="A298" s="10" t="str">
        <f>IF(B298="户主",COUNTIF($B$5:B298,$B$5),"")</f>
        <v/>
      </c>
      <c r="B298" s="12" t="s">
        <v>21</v>
      </c>
      <c r="C298" s="10" t="s">
        <v>371</v>
      </c>
      <c r="D298" s="10" t="s">
        <v>23</v>
      </c>
      <c r="E298" s="10" t="s">
        <v>85</v>
      </c>
      <c r="F298" s="10"/>
      <c r="G298" s="10" t="s">
        <v>355</v>
      </c>
      <c r="H298" s="10" t="s">
        <v>42</v>
      </c>
      <c r="I298" s="12"/>
      <c r="J298" s="20">
        <v>5</v>
      </c>
      <c r="K298" s="8">
        <v>87</v>
      </c>
      <c r="L298" s="8"/>
      <c r="M298" s="8"/>
      <c r="N298" s="8"/>
    </row>
    <row r="299" s="1" customFormat="1" ht="12.6" customHeight="1" spans="1:14">
      <c r="A299" s="10">
        <f>IF(B299="户主",COUNTIF($B$5:B299,$B$5),"")</f>
        <v>121</v>
      </c>
      <c r="B299" s="12" t="s">
        <v>16</v>
      </c>
      <c r="C299" s="10" t="s">
        <v>372</v>
      </c>
      <c r="D299" s="12" t="s">
        <v>18</v>
      </c>
      <c r="E299" s="10" t="s">
        <v>16</v>
      </c>
      <c r="F299" s="10">
        <v>2</v>
      </c>
      <c r="G299" s="10" t="s">
        <v>373</v>
      </c>
      <c r="H299" s="10" t="s">
        <v>20</v>
      </c>
      <c r="I299" s="20">
        <f>289*F299</f>
        <v>578</v>
      </c>
      <c r="J299" s="10">
        <v>6</v>
      </c>
      <c r="K299" s="10">
        <v>145</v>
      </c>
      <c r="L299" s="8">
        <f>I299+K299+K300</f>
        <v>810</v>
      </c>
      <c r="M299" s="8">
        <v>15</v>
      </c>
      <c r="N299" s="8">
        <f>L299*3+M299</f>
        <v>2445</v>
      </c>
    </row>
    <row r="300" s="1" customFormat="1" ht="12.6" customHeight="1" spans="1:14">
      <c r="A300" s="10" t="str">
        <f>IF(B300="户主",COUNTIF($B$5:B300,$B$5),"")</f>
        <v/>
      </c>
      <c r="B300" s="10" t="s">
        <v>21</v>
      </c>
      <c r="C300" s="10" t="s">
        <v>374</v>
      </c>
      <c r="D300" s="12" t="s">
        <v>23</v>
      </c>
      <c r="E300" s="10" t="s">
        <v>85</v>
      </c>
      <c r="F300" s="10"/>
      <c r="G300" s="10" t="s">
        <v>373</v>
      </c>
      <c r="H300" s="10" t="s">
        <v>20</v>
      </c>
      <c r="I300" s="10"/>
      <c r="J300" s="10">
        <v>5</v>
      </c>
      <c r="K300" s="8">
        <v>87</v>
      </c>
      <c r="L300" s="8"/>
      <c r="M300" s="8"/>
      <c r="N300" s="8"/>
    </row>
    <row r="301" s="1" customFormat="1" ht="12.6" customHeight="1" spans="1:14">
      <c r="A301" s="10">
        <f>IF(B301="户主",COUNTIF($B$5:B301,$B$5),"")</f>
        <v>122</v>
      </c>
      <c r="B301" s="12" t="s">
        <v>16</v>
      </c>
      <c r="C301" s="10" t="s">
        <v>375</v>
      </c>
      <c r="D301" s="12" t="s">
        <v>18</v>
      </c>
      <c r="E301" s="10" t="s">
        <v>16</v>
      </c>
      <c r="F301" s="10">
        <v>3</v>
      </c>
      <c r="G301" s="10" t="s">
        <v>373</v>
      </c>
      <c r="H301" s="10" t="s">
        <v>20</v>
      </c>
      <c r="I301" s="20">
        <f>289*F301</f>
        <v>867</v>
      </c>
      <c r="J301" s="10"/>
      <c r="K301" s="10"/>
      <c r="L301" s="8">
        <f>I301+K302</f>
        <v>1012</v>
      </c>
      <c r="M301" s="8">
        <v>15</v>
      </c>
      <c r="N301" s="8">
        <f>L301*3+M301</f>
        <v>3051</v>
      </c>
    </row>
    <row r="302" s="1" customFormat="1" ht="12.6" customHeight="1" spans="1:14">
      <c r="A302" s="10" t="str">
        <f>IF(B302="户主",COUNTIF($B$5:B302,$B$5),"")</f>
        <v/>
      </c>
      <c r="B302" s="10" t="s">
        <v>21</v>
      </c>
      <c r="C302" s="10" t="s">
        <v>376</v>
      </c>
      <c r="D302" s="12" t="s">
        <v>23</v>
      </c>
      <c r="E302" s="10" t="s">
        <v>198</v>
      </c>
      <c r="F302" s="10"/>
      <c r="G302" s="10" t="s">
        <v>373</v>
      </c>
      <c r="H302" s="10" t="s">
        <v>20</v>
      </c>
      <c r="I302" s="10"/>
      <c r="J302" s="10">
        <v>6</v>
      </c>
      <c r="K302" s="10">
        <v>145</v>
      </c>
      <c r="L302" s="8"/>
      <c r="M302" s="8"/>
      <c r="N302" s="8"/>
    </row>
    <row r="303" s="1" customFormat="1" ht="12.6" customHeight="1" spans="1:14">
      <c r="A303" s="10" t="str">
        <f>IF(B303="户主",COUNTIF($B$5:B303,$B$5),"")</f>
        <v/>
      </c>
      <c r="B303" s="10" t="s">
        <v>21</v>
      </c>
      <c r="C303" s="10" t="s">
        <v>377</v>
      </c>
      <c r="D303" s="12" t="s">
        <v>23</v>
      </c>
      <c r="E303" s="10" t="s">
        <v>378</v>
      </c>
      <c r="F303" s="10"/>
      <c r="G303" s="10" t="s">
        <v>373</v>
      </c>
      <c r="H303" s="10" t="s">
        <v>20</v>
      </c>
      <c r="I303" s="10"/>
      <c r="J303" s="10"/>
      <c r="K303" s="10"/>
      <c r="L303" s="8"/>
      <c r="M303" s="8"/>
      <c r="N303" s="8"/>
    </row>
    <row r="304" s="1" customFormat="1" ht="12.6" customHeight="1" spans="1:14">
      <c r="A304" s="10">
        <f>IF(B304="户主",COUNTIF($B$5:B304,$B$5),"")</f>
        <v>123</v>
      </c>
      <c r="B304" s="12" t="s">
        <v>16</v>
      </c>
      <c r="C304" s="10" t="s">
        <v>379</v>
      </c>
      <c r="D304" s="12" t="s">
        <v>18</v>
      </c>
      <c r="E304" s="10" t="s">
        <v>16</v>
      </c>
      <c r="F304" s="10">
        <v>3</v>
      </c>
      <c r="G304" s="10" t="s">
        <v>373</v>
      </c>
      <c r="H304" s="10" t="s">
        <v>38</v>
      </c>
      <c r="I304" s="20">
        <f>245*F304</f>
        <v>735</v>
      </c>
      <c r="J304" s="10"/>
      <c r="K304" s="10"/>
      <c r="L304" s="8">
        <f>I304+K304</f>
        <v>735</v>
      </c>
      <c r="M304" s="8">
        <v>15</v>
      </c>
      <c r="N304" s="8">
        <f>L304*3+M304</f>
        <v>2220</v>
      </c>
    </row>
    <row r="305" s="1" customFormat="1" ht="12.6" customHeight="1" spans="1:14">
      <c r="A305" s="10" t="str">
        <f>IF(B305="户主",COUNTIF($B$5:B305,$B$5),"")</f>
        <v/>
      </c>
      <c r="B305" s="10" t="s">
        <v>21</v>
      </c>
      <c r="C305" s="10" t="s">
        <v>380</v>
      </c>
      <c r="D305" s="12" t="s">
        <v>23</v>
      </c>
      <c r="E305" s="10" t="s">
        <v>85</v>
      </c>
      <c r="F305" s="10"/>
      <c r="G305" s="10" t="s">
        <v>373</v>
      </c>
      <c r="H305" s="10" t="s">
        <v>38</v>
      </c>
      <c r="I305" s="10"/>
      <c r="J305" s="10"/>
      <c r="K305" s="10"/>
      <c r="L305" s="8"/>
      <c r="M305" s="8"/>
      <c r="N305" s="8"/>
    </row>
    <row r="306" s="1" customFormat="1" ht="12.6" customHeight="1" spans="1:14">
      <c r="A306" s="10" t="str">
        <f>IF(B306="户主",COUNTIF($B$5:B306,$B$5),"")</f>
        <v/>
      </c>
      <c r="B306" s="10" t="s">
        <v>21</v>
      </c>
      <c r="C306" s="10" t="s">
        <v>381</v>
      </c>
      <c r="D306" s="12" t="s">
        <v>23</v>
      </c>
      <c r="E306" s="10" t="s">
        <v>382</v>
      </c>
      <c r="F306" s="10"/>
      <c r="G306" s="10" t="s">
        <v>373</v>
      </c>
      <c r="H306" s="10" t="s">
        <v>38</v>
      </c>
      <c r="I306" s="10"/>
      <c r="J306" s="10"/>
      <c r="K306" s="10"/>
      <c r="L306" s="8"/>
      <c r="M306" s="8"/>
      <c r="N306" s="8"/>
    </row>
    <row r="307" s="1" customFormat="1" ht="12.6" customHeight="1" spans="1:14">
      <c r="A307" s="10">
        <f>IF(B307="户主",COUNTIF($B$5:B307,$B$5),"")</f>
        <v>124</v>
      </c>
      <c r="B307" s="12" t="s">
        <v>16</v>
      </c>
      <c r="C307" s="10" t="s">
        <v>383</v>
      </c>
      <c r="D307" s="12" t="s">
        <v>18</v>
      </c>
      <c r="E307" s="10" t="s">
        <v>16</v>
      </c>
      <c r="F307" s="10">
        <v>3</v>
      </c>
      <c r="G307" s="10" t="s">
        <v>373</v>
      </c>
      <c r="H307" s="10" t="s">
        <v>38</v>
      </c>
      <c r="I307" s="20">
        <f>245*F307</f>
        <v>735</v>
      </c>
      <c r="J307" s="10"/>
      <c r="K307" s="10"/>
      <c r="L307" s="8">
        <f>I307+K309</f>
        <v>793</v>
      </c>
      <c r="M307" s="8">
        <v>15</v>
      </c>
      <c r="N307" s="8">
        <f>L307*3+M307</f>
        <v>2394</v>
      </c>
    </row>
    <row r="308" s="1" customFormat="1" ht="12.6" customHeight="1" spans="1:14">
      <c r="A308" s="10" t="str">
        <f>IF(B308="户主",COUNTIF($B$5:B308,$B$5),"")</f>
        <v/>
      </c>
      <c r="B308" s="10" t="s">
        <v>21</v>
      </c>
      <c r="C308" s="10" t="s">
        <v>384</v>
      </c>
      <c r="D308" s="12" t="s">
        <v>23</v>
      </c>
      <c r="E308" s="10" t="s">
        <v>385</v>
      </c>
      <c r="F308" s="10"/>
      <c r="G308" s="10" t="s">
        <v>373</v>
      </c>
      <c r="H308" s="10" t="s">
        <v>38</v>
      </c>
      <c r="I308" s="10"/>
      <c r="J308" s="10"/>
      <c r="K308" s="10"/>
      <c r="L308" s="8"/>
      <c r="M308" s="8"/>
      <c r="N308" s="8"/>
    </row>
    <row r="309" s="1" customFormat="1" ht="12.6" customHeight="1" spans="1:14">
      <c r="A309" s="10" t="str">
        <f>IF(B309="户主",COUNTIF($B$5:B309,$B$5),"")</f>
        <v/>
      </c>
      <c r="B309" s="10" t="s">
        <v>21</v>
      </c>
      <c r="C309" s="10" t="s">
        <v>386</v>
      </c>
      <c r="D309" s="12" t="s">
        <v>23</v>
      </c>
      <c r="E309" s="10" t="s">
        <v>149</v>
      </c>
      <c r="F309" s="10"/>
      <c r="G309" s="10" t="s">
        <v>373</v>
      </c>
      <c r="H309" s="10" t="s">
        <v>38</v>
      </c>
      <c r="I309" s="10"/>
      <c r="J309" s="10">
        <v>2</v>
      </c>
      <c r="K309" s="8">
        <v>58</v>
      </c>
      <c r="L309" s="8"/>
      <c r="M309" s="8"/>
      <c r="N309" s="8"/>
    </row>
    <row r="310" s="1" customFormat="1" ht="12.6" customHeight="1" spans="1:14">
      <c r="A310" s="10">
        <f>IF(B310="户主",COUNTIF($B$5:B310,$B$5),"")</f>
        <v>125</v>
      </c>
      <c r="B310" s="10" t="s">
        <v>16</v>
      </c>
      <c r="C310" s="10" t="s">
        <v>387</v>
      </c>
      <c r="D310" s="10" t="s">
        <v>18</v>
      </c>
      <c r="E310" s="10" t="s">
        <v>16</v>
      </c>
      <c r="F310" s="10">
        <v>6</v>
      </c>
      <c r="G310" s="10" t="s">
        <v>373</v>
      </c>
      <c r="H310" s="10" t="s">
        <v>38</v>
      </c>
      <c r="I310" s="20">
        <f>245*F310</f>
        <v>1470</v>
      </c>
      <c r="J310" s="10"/>
      <c r="K310" s="10"/>
      <c r="L310" s="8">
        <f>I310+K312+K313+K314</f>
        <v>1673</v>
      </c>
      <c r="M310" s="8">
        <v>15</v>
      </c>
      <c r="N310" s="8">
        <f>L310*3+M310</f>
        <v>5034</v>
      </c>
    </row>
    <row r="311" s="1" customFormat="1" ht="12.6" customHeight="1" spans="1:14">
      <c r="A311" s="10" t="str">
        <f>IF(B311="户主",COUNTIF($B$5:B311,$B$5),"")</f>
        <v/>
      </c>
      <c r="B311" s="10" t="s">
        <v>21</v>
      </c>
      <c r="C311" s="10" t="s">
        <v>388</v>
      </c>
      <c r="D311" s="10" t="s">
        <v>23</v>
      </c>
      <c r="E311" s="10" t="s">
        <v>85</v>
      </c>
      <c r="F311" s="10"/>
      <c r="G311" s="10" t="s">
        <v>373</v>
      </c>
      <c r="H311" s="10" t="s">
        <v>38</v>
      </c>
      <c r="I311" s="10"/>
      <c r="J311" s="10"/>
      <c r="K311" s="10"/>
      <c r="L311" s="8"/>
      <c r="M311" s="8"/>
      <c r="N311" s="8"/>
    </row>
    <row r="312" s="1" customFormat="1" ht="12.6" customHeight="1" spans="1:14">
      <c r="A312" s="10" t="str">
        <f>IF(B312="户主",COUNTIF($B$5:B312,$B$5),"")</f>
        <v/>
      </c>
      <c r="B312" s="10" t="s">
        <v>21</v>
      </c>
      <c r="C312" s="10" t="s">
        <v>389</v>
      </c>
      <c r="D312" s="10" t="s">
        <v>23</v>
      </c>
      <c r="E312" s="10" t="s">
        <v>149</v>
      </c>
      <c r="F312" s="10"/>
      <c r="G312" s="10" t="s">
        <v>373</v>
      </c>
      <c r="H312" s="10" t="s">
        <v>38</v>
      </c>
      <c r="I312" s="10"/>
      <c r="J312" s="10">
        <v>2</v>
      </c>
      <c r="K312" s="1">
        <v>58</v>
      </c>
      <c r="L312" s="8"/>
      <c r="M312" s="8"/>
      <c r="N312" s="8"/>
    </row>
    <row r="313" s="1" customFormat="1" ht="12.6" customHeight="1" spans="1:14">
      <c r="A313" s="10" t="str">
        <f>IF(B313="户主",COUNTIF($B$5:B313,$B$5),"")</f>
        <v/>
      </c>
      <c r="B313" s="10" t="s">
        <v>21</v>
      </c>
      <c r="C313" s="10" t="s">
        <v>390</v>
      </c>
      <c r="D313" s="10" t="s">
        <v>18</v>
      </c>
      <c r="E313" s="10" t="s">
        <v>90</v>
      </c>
      <c r="F313" s="10"/>
      <c r="G313" s="10" t="s">
        <v>373</v>
      </c>
      <c r="H313" s="10" t="s">
        <v>38</v>
      </c>
      <c r="I313" s="10"/>
      <c r="J313" s="10">
        <v>2</v>
      </c>
      <c r="K313" s="10">
        <v>58</v>
      </c>
      <c r="L313" s="8"/>
      <c r="M313" s="8"/>
      <c r="N313" s="8"/>
    </row>
    <row r="314" s="1" customFormat="1" ht="12.6" customHeight="1" spans="1:14">
      <c r="A314" s="10" t="str">
        <f>IF(B314="户主",COUNTIF($B$5:B314,$B$5),"")</f>
        <v/>
      </c>
      <c r="B314" s="10" t="s">
        <v>21</v>
      </c>
      <c r="C314" s="10" t="s">
        <v>391</v>
      </c>
      <c r="D314" s="10" t="s">
        <v>18</v>
      </c>
      <c r="E314" s="10" t="s">
        <v>30</v>
      </c>
      <c r="F314" s="10"/>
      <c r="G314" s="10" t="s">
        <v>373</v>
      </c>
      <c r="H314" s="10" t="s">
        <v>38</v>
      </c>
      <c r="I314" s="10"/>
      <c r="J314" s="10">
        <v>3</v>
      </c>
      <c r="K314" s="10">
        <v>87</v>
      </c>
      <c r="L314" s="8"/>
      <c r="M314" s="8"/>
      <c r="N314" s="8"/>
    </row>
    <row r="315" s="1" customFormat="1" ht="12.6" customHeight="1" spans="1:14">
      <c r="A315" s="10" t="str">
        <f>IF(B315="户主",COUNTIF($B$5:B315,$B$5),"")</f>
        <v/>
      </c>
      <c r="B315" s="10" t="s">
        <v>21</v>
      </c>
      <c r="C315" s="10" t="s">
        <v>392</v>
      </c>
      <c r="D315" s="10" t="s">
        <v>18</v>
      </c>
      <c r="E315" s="10" t="s">
        <v>30</v>
      </c>
      <c r="F315" s="10"/>
      <c r="G315" s="10" t="s">
        <v>373</v>
      </c>
      <c r="H315" s="10" t="s">
        <v>38</v>
      </c>
      <c r="I315" s="10"/>
      <c r="J315" s="10"/>
      <c r="K315" s="10"/>
      <c r="L315" s="8"/>
      <c r="M315" s="8"/>
      <c r="N315" s="8"/>
    </row>
    <row r="316" s="1" customFormat="1" ht="12.6" customHeight="1" spans="1:14">
      <c r="A316" s="10">
        <f>IF(B316="户主",COUNTIF($B$5:B316,$B$5),"")</f>
        <v>126</v>
      </c>
      <c r="B316" s="10" t="s">
        <v>16</v>
      </c>
      <c r="C316" s="10" t="s">
        <v>393</v>
      </c>
      <c r="D316" s="10" t="s">
        <v>18</v>
      </c>
      <c r="E316" s="10" t="s">
        <v>16</v>
      </c>
      <c r="F316" s="10">
        <v>4</v>
      </c>
      <c r="G316" s="10" t="s">
        <v>373</v>
      </c>
      <c r="H316" s="10" t="s">
        <v>38</v>
      </c>
      <c r="I316" s="20">
        <f>245*F316</f>
        <v>980</v>
      </c>
      <c r="J316" s="10"/>
      <c r="K316" s="10"/>
      <c r="L316" s="8">
        <f>I316+K316</f>
        <v>980</v>
      </c>
      <c r="M316" s="8">
        <v>15</v>
      </c>
      <c r="N316" s="8">
        <f>L316*3+M316</f>
        <v>2955</v>
      </c>
    </row>
    <row r="317" s="1" customFormat="1" ht="12.6" customHeight="1" spans="1:14">
      <c r="A317" s="10" t="str">
        <f>IF(B317="户主",COUNTIF($B$5:B317,$B$5),"")</f>
        <v/>
      </c>
      <c r="B317" s="10" t="s">
        <v>21</v>
      </c>
      <c r="C317" s="10" t="s">
        <v>394</v>
      </c>
      <c r="D317" s="10" t="s">
        <v>23</v>
      </c>
      <c r="E317" s="10" t="s">
        <v>85</v>
      </c>
      <c r="F317" s="10"/>
      <c r="G317" s="10" t="s">
        <v>373</v>
      </c>
      <c r="H317" s="10" t="s">
        <v>38</v>
      </c>
      <c r="I317" s="10"/>
      <c r="J317" s="10"/>
      <c r="K317" s="10"/>
      <c r="L317" s="8"/>
      <c r="M317" s="8"/>
      <c r="N317" s="8"/>
    </row>
    <row r="318" s="1" customFormat="1" ht="12.6" customHeight="1" spans="1:14">
      <c r="A318" s="10" t="str">
        <f>IF(B318="户主",COUNTIF($B$5:B318,$B$5),"")</f>
        <v/>
      </c>
      <c r="B318" s="10" t="s">
        <v>395</v>
      </c>
      <c r="C318" s="10" t="s">
        <v>396</v>
      </c>
      <c r="D318" s="10" t="s">
        <v>18</v>
      </c>
      <c r="E318" s="10" t="s">
        <v>30</v>
      </c>
      <c r="F318" s="10"/>
      <c r="G318" s="10" t="s">
        <v>373</v>
      </c>
      <c r="H318" s="10" t="s">
        <v>38</v>
      </c>
      <c r="I318" s="10"/>
      <c r="J318" s="10"/>
      <c r="K318" s="10"/>
      <c r="L318" s="8"/>
      <c r="M318" s="8"/>
      <c r="N318" s="8"/>
    </row>
    <row r="319" s="1" customFormat="1" ht="12.6" customHeight="1" spans="1:14">
      <c r="A319" s="10" t="str">
        <f>IF(B319="户主",COUNTIF($B$5:B319,$B$5),"")</f>
        <v/>
      </c>
      <c r="B319" s="10" t="s">
        <v>395</v>
      </c>
      <c r="C319" s="10" t="s">
        <v>397</v>
      </c>
      <c r="D319" s="10" t="s">
        <v>23</v>
      </c>
      <c r="E319" s="10" t="s">
        <v>26</v>
      </c>
      <c r="F319" s="10"/>
      <c r="G319" s="10" t="s">
        <v>373</v>
      </c>
      <c r="H319" s="10" t="s">
        <v>38</v>
      </c>
      <c r="I319" s="10"/>
      <c r="J319" s="10"/>
      <c r="K319" s="10"/>
      <c r="L319" s="8"/>
      <c r="M319" s="8"/>
      <c r="N319" s="8"/>
    </row>
    <row r="320" s="1" customFormat="1" ht="12.6" customHeight="1" spans="1:14">
      <c r="A320" s="10">
        <f>IF(B320="户主",COUNTIF($B$5:B320,$B$5),"")</f>
        <v>127</v>
      </c>
      <c r="B320" s="10" t="s">
        <v>16</v>
      </c>
      <c r="C320" s="10" t="s">
        <v>398</v>
      </c>
      <c r="D320" s="10" t="s">
        <v>18</v>
      </c>
      <c r="E320" s="10" t="s">
        <v>16</v>
      </c>
      <c r="F320" s="10">
        <v>1</v>
      </c>
      <c r="G320" s="10" t="s">
        <v>399</v>
      </c>
      <c r="H320" s="10" t="s">
        <v>20</v>
      </c>
      <c r="I320" s="20">
        <f>289*F320</f>
        <v>289</v>
      </c>
      <c r="J320" s="10"/>
      <c r="K320" s="10"/>
      <c r="L320" s="8">
        <f>I320+K320</f>
        <v>289</v>
      </c>
      <c r="M320" s="8">
        <v>15</v>
      </c>
      <c r="N320" s="8">
        <f>L320*3+M320</f>
        <v>882</v>
      </c>
    </row>
    <row r="321" s="1" customFormat="1" ht="12.6" customHeight="1" spans="1:14">
      <c r="A321" s="10">
        <f>IF(B321="户主",COUNTIF($B$5:B321,$B$5),"")</f>
        <v>128</v>
      </c>
      <c r="B321" s="10" t="s">
        <v>16</v>
      </c>
      <c r="C321" s="10" t="s">
        <v>400</v>
      </c>
      <c r="D321" s="10" t="s">
        <v>23</v>
      </c>
      <c r="E321" s="10" t="s">
        <v>16</v>
      </c>
      <c r="F321" s="10">
        <v>2</v>
      </c>
      <c r="G321" s="10" t="s">
        <v>399</v>
      </c>
      <c r="H321" s="10" t="s">
        <v>20</v>
      </c>
      <c r="I321" s="20">
        <f>289*F321</f>
        <v>578</v>
      </c>
      <c r="J321" s="10">
        <v>4</v>
      </c>
      <c r="K321" s="10">
        <v>145</v>
      </c>
      <c r="L321" s="8">
        <f>I321+K321+K322</f>
        <v>723</v>
      </c>
      <c r="M321" s="8">
        <v>15</v>
      </c>
      <c r="N321" s="8">
        <f>L321*3+M321</f>
        <v>2184</v>
      </c>
    </row>
    <row r="322" s="1" customFormat="1" ht="12.6" customHeight="1" spans="1:251">
      <c r="A322" s="30" t="str">
        <f>IF(B322="户主",COUNTIF($B$5:B322,$B$5),"")</f>
        <v/>
      </c>
      <c r="B322" s="10" t="s">
        <v>21</v>
      </c>
      <c r="C322" s="40" t="s">
        <v>401</v>
      </c>
      <c r="D322" s="8" t="s">
        <v>18</v>
      </c>
      <c r="E322" s="8" t="s">
        <v>30</v>
      </c>
      <c r="F322" s="8"/>
      <c r="G322" s="10" t="s">
        <v>402</v>
      </c>
      <c r="H322" s="8" t="s">
        <v>20</v>
      </c>
      <c r="I322" s="8"/>
      <c r="J322" s="8"/>
      <c r="K322" s="8"/>
      <c r="L322" s="8"/>
      <c r="M322" s="8"/>
      <c r="N322" s="8"/>
      <c r="IP322" s="4"/>
      <c r="IQ322" s="4"/>
    </row>
    <row r="323" s="1" customFormat="1" ht="12.6" customHeight="1" spans="1:14">
      <c r="A323" s="10">
        <f>IF(B323="户主",COUNTIF($B$5:B323,$B$5),"")</f>
        <v>129</v>
      </c>
      <c r="B323" s="10" t="s">
        <v>16</v>
      </c>
      <c r="C323" s="10" t="s">
        <v>403</v>
      </c>
      <c r="D323" s="10" t="s">
        <v>18</v>
      </c>
      <c r="E323" s="10" t="s">
        <v>16</v>
      </c>
      <c r="F323" s="10">
        <v>4</v>
      </c>
      <c r="G323" s="10" t="s">
        <v>399</v>
      </c>
      <c r="H323" s="10" t="s">
        <v>38</v>
      </c>
      <c r="I323" s="20">
        <f>245*F323</f>
        <v>980</v>
      </c>
      <c r="J323" s="10"/>
      <c r="K323" s="10"/>
      <c r="L323" s="8">
        <f>I323+K324</f>
        <v>1067</v>
      </c>
      <c r="M323" s="8">
        <v>15</v>
      </c>
      <c r="N323" s="8">
        <f>L323*3+M323</f>
        <v>3216</v>
      </c>
    </row>
    <row r="324" s="1" customFormat="1" ht="12.6" customHeight="1" spans="1:14">
      <c r="A324" s="10" t="str">
        <f>IF(B324="户主",COUNTIF($B$5:B324,$B$5),"")</f>
        <v/>
      </c>
      <c r="B324" s="10" t="s">
        <v>21</v>
      </c>
      <c r="C324" s="10" t="s">
        <v>404</v>
      </c>
      <c r="D324" s="10" t="s">
        <v>18</v>
      </c>
      <c r="E324" s="10" t="s">
        <v>30</v>
      </c>
      <c r="F324" s="10"/>
      <c r="G324" s="10" t="s">
        <v>399</v>
      </c>
      <c r="H324" s="10" t="s">
        <v>38</v>
      </c>
      <c r="I324" s="10"/>
      <c r="J324" s="10">
        <v>3</v>
      </c>
      <c r="K324" s="10">
        <v>87</v>
      </c>
      <c r="L324" s="8"/>
      <c r="M324" s="8"/>
      <c r="N324" s="8"/>
    </row>
    <row r="325" s="1" customFormat="1" ht="12.6" customHeight="1" spans="1:14">
      <c r="A325" s="10" t="str">
        <f>IF(B325="户主",COUNTIF($B$5:B325,$B$5),"")</f>
        <v/>
      </c>
      <c r="B325" s="10" t="s">
        <v>21</v>
      </c>
      <c r="C325" s="10" t="s">
        <v>405</v>
      </c>
      <c r="D325" s="10" t="s">
        <v>23</v>
      </c>
      <c r="E325" s="10" t="s">
        <v>26</v>
      </c>
      <c r="F325" s="10"/>
      <c r="G325" s="10" t="s">
        <v>399</v>
      </c>
      <c r="H325" s="10" t="s">
        <v>38</v>
      </c>
      <c r="I325" s="10"/>
      <c r="J325" s="10"/>
      <c r="K325" s="10"/>
      <c r="L325" s="8"/>
      <c r="M325" s="8"/>
      <c r="N325" s="8"/>
    </row>
    <row r="326" s="1" customFormat="1" ht="12.6" customHeight="1" spans="1:14">
      <c r="A326" s="10" t="str">
        <f>IF(B326="户主",COUNTIF($B$5:B326,$B$5),"")</f>
        <v/>
      </c>
      <c r="B326" s="10" t="s">
        <v>21</v>
      </c>
      <c r="C326" s="10" t="s">
        <v>406</v>
      </c>
      <c r="D326" s="10" t="s">
        <v>23</v>
      </c>
      <c r="E326" s="10" t="s">
        <v>149</v>
      </c>
      <c r="F326" s="10"/>
      <c r="G326" s="10" t="s">
        <v>399</v>
      </c>
      <c r="H326" s="10" t="s">
        <v>38</v>
      </c>
      <c r="I326" s="10"/>
      <c r="J326" s="10"/>
      <c r="K326" s="10"/>
      <c r="L326" s="8"/>
      <c r="M326" s="8"/>
      <c r="N326" s="8"/>
    </row>
    <row r="327" s="1" customFormat="1" ht="12.6" customHeight="1" spans="1:14">
      <c r="A327" s="10">
        <f>IF(B327="户主",COUNTIF($B$5:B327,$B$5),"")</f>
        <v>130</v>
      </c>
      <c r="B327" s="8" t="s">
        <v>16</v>
      </c>
      <c r="C327" s="8" t="s">
        <v>407</v>
      </c>
      <c r="D327" s="8" t="s">
        <v>18</v>
      </c>
      <c r="E327" s="8" t="s">
        <v>16</v>
      </c>
      <c r="F327" s="8">
        <v>2</v>
      </c>
      <c r="G327" s="10" t="s">
        <v>402</v>
      </c>
      <c r="H327" s="8" t="s">
        <v>20</v>
      </c>
      <c r="I327" s="20">
        <f>289*F327</f>
        <v>578</v>
      </c>
      <c r="J327" s="8">
        <v>2</v>
      </c>
      <c r="K327" s="8">
        <v>58</v>
      </c>
      <c r="L327" s="8">
        <f>I327+K327</f>
        <v>636</v>
      </c>
      <c r="M327" s="8">
        <v>15</v>
      </c>
      <c r="N327" s="8">
        <f>L327*3+M327</f>
        <v>1923</v>
      </c>
    </row>
    <row r="328" s="1" customFormat="1" ht="12.6" customHeight="1" spans="1:14">
      <c r="A328" s="10" t="str">
        <f>IF(B328="户主",COUNTIF($B$5:B328,$B$5),"")</f>
        <v/>
      </c>
      <c r="B328" s="8" t="s">
        <v>21</v>
      </c>
      <c r="C328" s="8" t="s">
        <v>408</v>
      </c>
      <c r="D328" s="8" t="s">
        <v>23</v>
      </c>
      <c r="E328" s="8" t="s">
        <v>24</v>
      </c>
      <c r="F328" s="8"/>
      <c r="G328" s="10" t="s">
        <v>402</v>
      </c>
      <c r="H328" s="8" t="s">
        <v>20</v>
      </c>
      <c r="I328" s="8"/>
      <c r="J328" s="8"/>
      <c r="K328" s="8"/>
      <c r="L328" s="8"/>
      <c r="M328" s="8"/>
      <c r="N328" s="8"/>
    </row>
    <row r="329" s="1" customFormat="1" ht="12.6" customHeight="1" spans="1:14">
      <c r="A329" s="10">
        <f>IF(B329="户主",COUNTIF($B$5:B329,$B$5),"")</f>
        <v>131</v>
      </c>
      <c r="B329" s="8" t="s">
        <v>16</v>
      </c>
      <c r="C329" s="8" t="s">
        <v>409</v>
      </c>
      <c r="D329" s="8" t="s">
        <v>18</v>
      </c>
      <c r="E329" s="8" t="s">
        <v>16</v>
      </c>
      <c r="F329" s="8">
        <v>2</v>
      </c>
      <c r="G329" s="10" t="s">
        <v>402</v>
      </c>
      <c r="H329" s="8" t="s">
        <v>38</v>
      </c>
      <c r="I329" s="20">
        <f>245*F329</f>
        <v>490</v>
      </c>
      <c r="J329" s="8"/>
      <c r="K329" s="8"/>
      <c r="L329" s="8">
        <f>I329+K329</f>
        <v>490</v>
      </c>
      <c r="M329" s="8">
        <v>15</v>
      </c>
      <c r="N329" s="8">
        <f>L329*3+M329</f>
        <v>1485</v>
      </c>
    </row>
    <row r="330" s="1" customFormat="1" ht="12.6" customHeight="1" spans="1:14">
      <c r="A330" s="10" t="str">
        <f>IF(B330="户主",COUNTIF($B$5:B330,$B$5),"")</f>
        <v/>
      </c>
      <c r="B330" s="8" t="s">
        <v>21</v>
      </c>
      <c r="C330" s="8" t="s">
        <v>410</v>
      </c>
      <c r="D330" s="8" t="s">
        <v>23</v>
      </c>
      <c r="E330" s="8" t="s">
        <v>24</v>
      </c>
      <c r="F330" s="8"/>
      <c r="G330" s="10" t="s">
        <v>402</v>
      </c>
      <c r="H330" s="8" t="s">
        <v>38</v>
      </c>
      <c r="I330" s="8"/>
      <c r="J330" s="8"/>
      <c r="K330" s="8"/>
      <c r="L330" s="8"/>
      <c r="M330" s="8"/>
      <c r="N330" s="8"/>
    </row>
    <row r="331" s="1" customFormat="1" ht="12.6" customHeight="1" spans="1:14">
      <c r="A331" s="10">
        <f>IF(B331="户主",COUNTIF($B$5:B331,$B$5),"")</f>
        <v>132</v>
      </c>
      <c r="B331" s="8" t="s">
        <v>16</v>
      </c>
      <c r="C331" s="8" t="s">
        <v>411</v>
      </c>
      <c r="D331" s="8" t="s">
        <v>18</v>
      </c>
      <c r="E331" s="8" t="s">
        <v>16</v>
      </c>
      <c r="F331" s="8">
        <v>2</v>
      </c>
      <c r="G331" s="10" t="s">
        <v>402</v>
      </c>
      <c r="H331" s="8" t="s">
        <v>20</v>
      </c>
      <c r="I331" s="20">
        <f>289*F331</f>
        <v>578</v>
      </c>
      <c r="J331" s="8">
        <v>2</v>
      </c>
      <c r="K331" s="8">
        <v>58</v>
      </c>
      <c r="L331" s="8">
        <f>I331+K331+K332</f>
        <v>636</v>
      </c>
      <c r="M331" s="8">
        <v>15</v>
      </c>
      <c r="N331" s="8">
        <f>L331*3+M331</f>
        <v>1923</v>
      </c>
    </row>
    <row r="332" s="1" customFormat="1" ht="12.6" customHeight="1" spans="1:251">
      <c r="A332" s="30" t="str">
        <f>IF(B332="户主",COUNTIF($B$5:B332,$B$5),"")</f>
        <v/>
      </c>
      <c r="B332" s="10" t="s">
        <v>21</v>
      </c>
      <c r="C332" s="40" t="s">
        <v>412</v>
      </c>
      <c r="D332" s="8" t="s">
        <v>23</v>
      </c>
      <c r="E332" s="8" t="s">
        <v>349</v>
      </c>
      <c r="F332" s="8"/>
      <c r="G332" s="10" t="s">
        <v>402</v>
      </c>
      <c r="H332" s="8" t="s">
        <v>20</v>
      </c>
      <c r="I332" s="8"/>
      <c r="J332" s="8"/>
      <c r="K332" s="8"/>
      <c r="L332" s="8"/>
      <c r="M332" s="8"/>
      <c r="N332" s="8"/>
      <c r="IP332" s="4"/>
      <c r="IQ332" s="4"/>
    </row>
    <row r="333" s="1" customFormat="1" ht="12.6" customHeight="1" spans="1:14">
      <c r="A333" s="10">
        <f>IF(B333="户主",COUNTIF($B$5:B333,$B$5),"")</f>
        <v>133</v>
      </c>
      <c r="B333" s="10" t="s">
        <v>16</v>
      </c>
      <c r="C333" s="10" t="s">
        <v>413</v>
      </c>
      <c r="D333" s="10" t="s">
        <v>18</v>
      </c>
      <c r="E333" s="10" t="s">
        <v>16</v>
      </c>
      <c r="F333" s="10">
        <v>3</v>
      </c>
      <c r="G333" s="10" t="s">
        <v>402</v>
      </c>
      <c r="H333" s="10" t="s">
        <v>20</v>
      </c>
      <c r="I333" s="20">
        <f>289*F333</f>
        <v>867</v>
      </c>
      <c r="J333" s="10">
        <v>4</v>
      </c>
      <c r="K333" s="8">
        <v>145</v>
      </c>
      <c r="L333" s="8">
        <f>I333+K333+K334+K335</f>
        <v>1157</v>
      </c>
      <c r="M333" s="8">
        <v>15</v>
      </c>
      <c r="N333" s="8">
        <f>L333*3+M333</f>
        <v>3486</v>
      </c>
    </row>
    <row r="334" s="1" customFormat="1" ht="12.6" customHeight="1" spans="1:14">
      <c r="A334" s="10" t="str">
        <f>IF(B334="户主",COUNTIF($B$5:B334,$B$5),"")</f>
        <v/>
      </c>
      <c r="B334" s="10" t="s">
        <v>21</v>
      </c>
      <c r="C334" s="10" t="s">
        <v>414</v>
      </c>
      <c r="D334" s="10" t="s">
        <v>18</v>
      </c>
      <c r="E334" s="10" t="s">
        <v>30</v>
      </c>
      <c r="F334" s="10"/>
      <c r="G334" s="10" t="s">
        <v>402</v>
      </c>
      <c r="H334" s="10" t="s">
        <v>20</v>
      </c>
      <c r="I334" s="10"/>
      <c r="J334" s="10"/>
      <c r="K334" s="10"/>
      <c r="L334" s="8"/>
      <c r="M334" s="8"/>
      <c r="N334" s="8"/>
    </row>
    <row r="335" s="1" customFormat="1" ht="12.6" customHeight="1" spans="1:14">
      <c r="A335" s="10" t="str">
        <f>IF(B335="户主",COUNTIF($B$5:B335,$B$5),"")</f>
        <v/>
      </c>
      <c r="B335" s="10" t="s">
        <v>21</v>
      </c>
      <c r="C335" s="10" t="s">
        <v>415</v>
      </c>
      <c r="D335" s="10" t="s">
        <v>23</v>
      </c>
      <c r="E335" s="10" t="s">
        <v>85</v>
      </c>
      <c r="F335" s="10"/>
      <c r="G335" s="10" t="s">
        <v>402</v>
      </c>
      <c r="H335" s="10" t="s">
        <v>20</v>
      </c>
      <c r="I335" s="10"/>
      <c r="J335" s="10">
        <v>4</v>
      </c>
      <c r="K335" s="8">
        <v>145</v>
      </c>
      <c r="L335" s="8"/>
      <c r="M335" s="8"/>
      <c r="N335" s="8"/>
    </row>
    <row r="336" s="1" customFormat="1" ht="12.6" customHeight="1" spans="1:14">
      <c r="A336" s="10">
        <f>IF(B336="户主",COUNTIF($B$5:B336,$B$5),"")</f>
        <v>134</v>
      </c>
      <c r="B336" s="10" t="s">
        <v>16</v>
      </c>
      <c r="C336" s="10" t="s">
        <v>416</v>
      </c>
      <c r="D336" s="10" t="s">
        <v>18</v>
      </c>
      <c r="E336" s="10" t="s">
        <v>16</v>
      </c>
      <c r="F336" s="10">
        <v>4</v>
      </c>
      <c r="G336" s="10" t="s">
        <v>402</v>
      </c>
      <c r="H336" s="10" t="s">
        <v>38</v>
      </c>
      <c r="I336" s="20">
        <f>245*F336</f>
        <v>980</v>
      </c>
      <c r="J336" s="10"/>
      <c r="K336" s="10"/>
      <c r="L336" s="8">
        <f>I336+K339</f>
        <v>1067</v>
      </c>
      <c r="M336" s="8">
        <v>15</v>
      </c>
      <c r="N336" s="8">
        <f>L336*3+M336</f>
        <v>3216</v>
      </c>
    </row>
    <row r="337" s="1" customFormat="1" ht="12.6" customHeight="1" spans="1:14">
      <c r="A337" s="10" t="str">
        <f>IF(B337="户主",COUNTIF($B$5:B337,$B$5),"")</f>
        <v/>
      </c>
      <c r="B337" s="10" t="s">
        <v>21</v>
      </c>
      <c r="C337" s="10" t="s">
        <v>417</v>
      </c>
      <c r="D337" s="10" t="s">
        <v>23</v>
      </c>
      <c r="E337" s="10" t="s">
        <v>85</v>
      </c>
      <c r="F337" s="10"/>
      <c r="G337" s="10" t="s">
        <v>402</v>
      </c>
      <c r="H337" s="10" t="s">
        <v>38</v>
      </c>
      <c r="I337" s="10"/>
      <c r="J337" s="10"/>
      <c r="K337" s="10"/>
      <c r="L337" s="8"/>
      <c r="M337" s="8"/>
      <c r="N337" s="8"/>
    </row>
    <row r="338" s="1" customFormat="1" ht="12.6" customHeight="1" spans="1:14">
      <c r="A338" s="10" t="str">
        <f>IF(B338="户主",COUNTIF($B$5:B338,$B$5),"")</f>
        <v/>
      </c>
      <c r="B338" s="10" t="s">
        <v>21</v>
      </c>
      <c r="C338" s="10" t="s">
        <v>418</v>
      </c>
      <c r="D338" s="10" t="s">
        <v>18</v>
      </c>
      <c r="E338" s="10" t="s">
        <v>30</v>
      </c>
      <c r="F338" s="10"/>
      <c r="G338" s="10" t="s">
        <v>402</v>
      </c>
      <c r="H338" s="10" t="s">
        <v>38</v>
      </c>
      <c r="I338" s="10"/>
      <c r="J338" s="10"/>
      <c r="K338" s="10"/>
      <c r="L338" s="8"/>
      <c r="M338" s="8"/>
      <c r="N338" s="8"/>
    </row>
    <row r="339" s="1" customFormat="1" ht="12.6" customHeight="1" spans="1:14">
      <c r="A339" s="10" t="str">
        <f>IF(B339="户主",COUNTIF($B$5:B339,$B$5),"")</f>
        <v/>
      </c>
      <c r="B339" s="10" t="s">
        <v>21</v>
      </c>
      <c r="C339" s="10" t="s">
        <v>419</v>
      </c>
      <c r="D339" s="10" t="s">
        <v>23</v>
      </c>
      <c r="E339" s="10" t="s">
        <v>26</v>
      </c>
      <c r="F339" s="10"/>
      <c r="G339" s="10" t="s">
        <v>402</v>
      </c>
      <c r="H339" s="10" t="s">
        <v>38</v>
      </c>
      <c r="I339" s="10"/>
      <c r="J339" s="10">
        <v>3</v>
      </c>
      <c r="K339" s="10">
        <v>87</v>
      </c>
      <c r="L339" s="8"/>
      <c r="M339" s="8"/>
      <c r="N339" s="8"/>
    </row>
    <row r="340" s="1" customFormat="1" ht="12.6" customHeight="1" spans="1:14">
      <c r="A340" s="10">
        <f>IF(B340="户主",COUNTIF($B$5:B340,$B$5),"")</f>
        <v>135</v>
      </c>
      <c r="B340" s="10" t="s">
        <v>16</v>
      </c>
      <c r="C340" s="10" t="s">
        <v>420</v>
      </c>
      <c r="D340" s="10" t="s">
        <v>23</v>
      </c>
      <c r="E340" s="10" t="s">
        <v>16</v>
      </c>
      <c r="F340" s="10">
        <v>1</v>
      </c>
      <c r="G340" s="10" t="s">
        <v>402</v>
      </c>
      <c r="H340" s="10" t="s">
        <v>38</v>
      </c>
      <c r="I340" s="20">
        <f>245*F340</f>
        <v>245</v>
      </c>
      <c r="J340" s="10">
        <v>4</v>
      </c>
      <c r="K340" s="10">
        <v>145</v>
      </c>
      <c r="L340" s="8">
        <f>I340+K340</f>
        <v>390</v>
      </c>
      <c r="M340" s="8">
        <v>15</v>
      </c>
      <c r="N340" s="8">
        <f>L340*3+M340</f>
        <v>1185</v>
      </c>
    </row>
    <row r="341" s="1" customFormat="1" ht="12.6" customHeight="1" spans="1:14">
      <c r="A341" s="10">
        <f>IF(B341="户主",COUNTIF($B$5:B341,$B$5),"")</f>
        <v>136</v>
      </c>
      <c r="B341" s="10" t="s">
        <v>16</v>
      </c>
      <c r="C341" s="10" t="s">
        <v>421</v>
      </c>
      <c r="D341" s="10" t="s">
        <v>18</v>
      </c>
      <c r="E341" s="10" t="s">
        <v>16</v>
      </c>
      <c r="F341" s="10">
        <v>2</v>
      </c>
      <c r="G341" s="10" t="s">
        <v>402</v>
      </c>
      <c r="H341" s="10" t="s">
        <v>42</v>
      </c>
      <c r="I341" s="20">
        <f>130*F341</f>
        <v>260</v>
      </c>
      <c r="J341" s="10"/>
      <c r="K341" s="10"/>
      <c r="L341" s="8">
        <f>I341+K341+K342</f>
        <v>347</v>
      </c>
      <c r="M341" s="8">
        <v>15</v>
      </c>
      <c r="N341" s="8">
        <f>L341*3+M341</f>
        <v>1056</v>
      </c>
    </row>
    <row r="342" s="1" customFormat="1" ht="12.6" customHeight="1" spans="1:251">
      <c r="A342" s="30" t="str">
        <f>IF(B342="户主",COUNTIF($B$5:B342,$B$5),"")</f>
        <v/>
      </c>
      <c r="B342" s="10" t="s">
        <v>21</v>
      </c>
      <c r="C342" s="40" t="s">
        <v>422</v>
      </c>
      <c r="D342" s="8" t="s">
        <v>23</v>
      </c>
      <c r="E342" s="8" t="s">
        <v>349</v>
      </c>
      <c r="F342" s="8"/>
      <c r="G342" s="10" t="s">
        <v>402</v>
      </c>
      <c r="H342" s="8" t="s">
        <v>42</v>
      </c>
      <c r="I342" s="8"/>
      <c r="J342" s="8">
        <v>3</v>
      </c>
      <c r="K342" s="8">
        <v>87</v>
      </c>
      <c r="L342" s="8"/>
      <c r="M342" s="8"/>
      <c r="N342" s="8"/>
      <c r="IP342" s="4"/>
      <c r="IQ342" s="4"/>
    </row>
    <row r="343" s="1" customFormat="1" ht="12.6" customHeight="1" spans="1:14">
      <c r="A343" s="10">
        <f>IF(B343="户主",COUNTIF($B$5:B343,$B$5),"")</f>
        <v>137</v>
      </c>
      <c r="B343" s="12" t="s">
        <v>16</v>
      </c>
      <c r="C343" s="10" t="s">
        <v>423</v>
      </c>
      <c r="D343" s="12" t="s">
        <v>18</v>
      </c>
      <c r="E343" s="10" t="s">
        <v>16</v>
      </c>
      <c r="F343" s="10">
        <v>4</v>
      </c>
      <c r="G343" s="10" t="s">
        <v>424</v>
      </c>
      <c r="H343" s="10" t="s">
        <v>20</v>
      </c>
      <c r="I343" s="20">
        <f>289*F343</f>
        <v>1156</v>
      </c>
      <c r="J343" s="10">
        <v>5</v>
      </c>
      <c r="K343" s="8">
        <v>87</v>
      </c>
      <c r="L343" s="8">
        <f>I343+K343+K344+K345</f>
        <v>1359</v>
      </c>
      <c r="M343" s="8">
        <v>15</v>
      </c>
      <c r="N343" s="8">
        <f>L343*3+M343</f>
        <v>4092</v>
      </c>
    </row>
    <row r="344" s="1" customFormat="1" ht="12.6" customHeight="1" spans="1:14">
      <c r="A344" s="10" t="str">
        <f>IF(B344="户主",COUNTIF($B$5:B344,$B$5),"")</f>
        <v/>
      </c>
      <c r="B344" s="10" t="s">
        <v>21</v>
      </c>
      <c r="C344" s="10" t="s">
        <v>425</v>
      </c>
      <c r="D344" s="12" t="s">
        <v>18</v>
      </c>
      <c r="E344" s="10" t="s">
        <v>90</v>
      </c>
      <c r="F344" s="10"/>
      <c r="G344" s="10" t="s">
        <v>424</v>
      </c>
      <c r="H344" s="10" t="s">
        <v>20</v>
      </c>
      <c r="I344" s="10"/>
      <c r="J344" s="10">
        <v>2</v>
      </c>
      <c r="K344" s="10">
        <v>58</v>
      </c>
      <c r="L344" s="8"/>
      <c r="M344" s="8"/>
      <c r="N344" s="8"/>
    </row>
    <row r="345" s="1" customFormat="1" ht="12.6" customHeight="1" spans="1:14">
      <c r="A345" s="10" t="str">
        <f>IF(B345="户主",COUNTIF($B$5:B345,$B$5),"")</f>
        <v/>
      </c>
      <c r="B345" s="10" t="s">
        <v>21</v>
      </c>
      <c r="C345" s="10" t="s">
        <v>426</v>
      </c>
      <c r="D345" s="12" t="s">
        <v>23</v>
      </c>
      <c r="E345" s="10" t="s">
        <v>149</v>
      </c>
      <c r="F345" s="10"/>
      <c r="G345" s="10" t="s">
        <v>424</v>
      </c>
      <c r="H345" s="10" t="s">
        <v>20</v>
      </c>
      <c r="I345" s="10"/>
      <c r="J345" s="10">
        <v>2</v>
      </c>
      <c r="K345" s="10">
        <v>58</v>
      </c>
      <c r="L345" s="8"/>
      <c r="M345" s="8"/>
      <c r="N345" s="8"/>
    </row>
    <row r="346" s="1" customFormat="1" ht="12.6" customHeight="1" spans="1:14">
      <c r="A346" s="10" t="str">
        <f>IF(B346="户主",COUNTIF($B$5:B346,$B$5),"")</f>
        <v/>
      </c>
      <c r="B346" s="10" t="s">
        <v>21</v>
      </c>
      <c r="C346" s="10" t="s">
        <v>427</v>
      </c>
      <c r="D346" s="12" t="s">
        <v>23</v>
      </c>
      <c r="E346" s="10" t="s">
        <v>23</v>
      </c>
      <c r="F346" s="10"/>
      <c r="G346" s="10" t="s">
        <v>424</v>
      </c>
      <c r="H346" s="10" t="s">
        <v>20</v>
      </c>
      <c r="I346" s="10"/>
      <c r="J346" s="10"/>
      <c r="K346" s="10"/>
      <c r="L346" s="8"/>
      <c r="M346" s="8"/>
      <c r="N346" s="8"/>
    </row>
    <row r="347" s="1" customFormat="1" ht="12.6" customHeight="1" spans="1:14">
      <c r="A347" s="10">
        <f>IF(B347="户主",COUNTIF($B$5:B347,$B$5),"")</f>
        <v>138</v>
      </c>
      <c r="B347" s="12" t="s">
        <v>16</v>
      </c>
      <c r="C347" s="10" t="s">
        <v>428</v>
      </c>
      <c r="D347" s="12" t="s">
        <v>18</v>
      </c>
      <c r="E347" s="10" t="s">
        <v>16</v>
      </c>
      <c r="F347" s="10">
        <v>4</v>
      </c>
      <c r="G347" s="10" t="s">
        <v>424</v>
      </c>
      <c r="H347" s="10" t="s">
        <v>20</v>
      </c>
      <c r="I347" s="20">
        <f>289*F347</f>
        <v>1156</v>
      </c>
      <c r="J347" s="10"/>
      <c r="K347" s="10"/>
      <c r="L347" s="8">
        <f>I347+K347+K348+K349+K350</f>
        <v>1243</v>
      </c>
      <c r="M347" s="8">
        <v>15</v>
      </c>
      <c r="N347" s="8">
        <f>L347*3+M347</f>
        <v>3744</v>
      </c>
    </row>
    <row r="348" s="1" customFormat="1" ht="12.6" customHeight="1" spans="1:14">
      <c r="A348" s="10" t="str">
        <f>IF(B348="户主",COUNTIF($B$5:B348,$B$5),"")</f>
        <v/>
      </c>
      <c r="B348" s="10" t="s">
        <v>21</v>
      </c>
      <c r="C348" s="10" t="s">
        <v>429</v>
      </c>
      <c r="D348" s="12" t="s">
        <v>18</v>
      </c>
      <c r="E348" s="10" t="s">
        <v>155</v>
      </c>
      <c r="F348" s="10"/>
      <c r="G348" s="10" t="s">
        <v>424</v>
      </c>
      <c r="H348" s="10" t="s">
        <v>20</v>
      </c>
      <c r="I348" s="10"/>
      <c r="J348" s="10"/>
      <c r="K348" s="10"/>
      <c r="L348" s="8"/>
      <c r="M348" s="8"/>
      <c r="N348" s="8"/>
    </row>
    <row r="349" s="1" customFormat="1" ht="12.6" customHeight="1" spans="1:251">
      <c r="A349" s="30" t="str">
        <f>IF(B349="户主",COUNTIF($B$5:B349,$B$5),"")</f>
        <v/>
      </c>
      <c r="B349" s="10" t="s">
        <v>21</v>
      </c>
      <c r="C349" s="40" t="s">
        <v>430</v>
      </c>
      <c r="D349" s="8" t="s">
        <v>23</v>
      </c>
      <c r="E349" s="8" t="s">
        <v>45</v>
      </c>
      <c r="F349" s="8"/>
      <c r="G349" s="10" t="s">
        <v>424</v>
      </c>
      <c r="H349" s="8" t="s">
        <v>20</v>
      </c>
      <c r="I349" s="8"/>
      <c r="J349" s="8"/>
      <c r="K349" s="8"/>
      <c r="L349" s="8"/>
      <c r="M349" s="8"/>
      <c r="N349" s="8"/>
      <c r="IP349" s="4"/>
      <c r="IQ349" s="4"/>
    </row>
    <row r="350" s="1" customFormat="1" ht="12.6" customHeight="1" spans="1:251">
      <c r="A350" s="30" t="str">
        <f>IF(B350="户主",COUNTIF($B$5:B350,$B$5),"")</f>
        <v/>
      </c>
      <c r="B350" s="10" t="s">
        <v>21</v>
      </c>
      <c r="C350" s="40" t="s">
        <v>431</v>
      </c>
      <c r="D350" s="8" t="s">
        <v>23</v>
      </c>
      <c r="E350" s="8" t="s">
        <v>202</v>
      </c>
      <c r="F350" s="8"/>
      <c r="G350" s="10" t="s">
        <v>424</v>
      </c>
      <c r="H350" s="8" t="s">
        <v>20</v>
      </c>
      <c r="I350" s="8"/>
      <c r="J350" s="8">
        <v>3</v>
      </c>
      <c r="K350" s="8">
        <v>87</v>
      </c>
      <c r="L350" s="8"/>
      <c r="M350" s="8"/>
      <c r="N350" s="8"/>
      <c r="IP350" s="4"/>
      <c r="IQ350" s="4"/>
    </row>
    <row r="351" s="1" customFormat="1" ht="12.6" customHeight="1" spans="1:14">
      <c r="A351" s="10">
        <f>IF(B351="户主",COUNTIF($B$5:B351,$B$5),"")</f>
        <v>139</v>
      </c>
      <c r="B351" s="12" t="s">
        <v>16</v>
      </c>
      <c r="C351" s="10" t="s">
        <v>432</v>
      </c>
      <c r="D351" s="12" t="s">
        <v>23</v>
      </c>
      <c r="E351" s="10" t="s">
        <v>16</v>
      </c>
      <c r="F351" s="10">
        <v>1</v>
      </c>
      <c r="G351" s="10" t="s">
        <v>424</v>
      </c>
      <c r="H351" s="8" t="s">
        <v>20</v>
      </c>
      <c r="I351" s="20">
        <f>F351*289</f>
        <v>289</v>
      </c>
      <c r="J351" s="10">
        <v>2</v>
      </c>
      <c r="K351" s="8">
        <v>58</v>
      </c>
      <c r="L351" s="8">
        <f>I351+K351</f>
        <v>347</v>
      </c>
      <c r="M351" s="8">
        <v>15</v>
      </c>
      <c r="N351" s="8">
        <f>L351*3+M351</f>
        <v>1056</v>
      </c>
    </row>
    <row r="352" s="1" customFormat="1" ht="12.6" customHeight="1" spans="1:14">
      <c r="A352" s="10">
        <f>IF(B352="户主",COUNTIF($B$5:B352,$B$5),"")</f>
        <v>140</v>
      </c>
      <c r="B352" s="10" t="s">
        <v>16</v>
      </c>
      <c r="C352" s="10" t="s">
        <v>433</v>
      </c>
      <c r="D352" s="10" t="s">
        <v>23</v>
      </c>
      <c r="E352" s="10" t="s">
        <v>16</v>
      </c>
      <c r="F352" s="10">
        <v>1</v>
      </c>
      <c r="G352" s="10" t="s">
        <v>424</v>
      </c>
      <c r="H352" s="10" t="s">
        <v>20</v>
      </c>
      <c r="I352" s="20">
        <f>289*F352</f>
        <v>289</v>
      </c>
      <c r="J352" s="10"/>
      <c r="K352" s="10"/>
      <c r="L352" s="8">
        <f>I352+K352</f>
        <v>289</v>
      </c>
      <c r="M352" s="8">
        <v>15</v>
      </c>
      <c r="N352" s="8">
        <f>L352*3+M352</f>
        <v>882</v>
      </c>
    </row>
    <row r="353" s="1" customFormat="1" ht="12.6" customHeight="1" spans="1:14">
      <c r="A353" s="10">
        <f>IF(B353="户主",COUNTIF($B$5:B353,$B$5),"")</f>
        <v>141</v>
      </c>
      <c r="B353" s="10" t="s">
        <v>16</v>
      </c>
      <c r="C353" s="10" t="s">
        <v>434</v>
      </c>
      <c r="D353" s="10" t="s">
        <v>23</v>
      </c>
      <c r="E353" s="10" t="s">
        <v>16</v>
      </c>
      <c r="F353" s="10">
        <v>2</v>
      </c>
      <c r="G353" s="10" t="s">
        <v>424</v>
      </c>
      <c r="H353" s="10" t="s">
        <v>38</v>
      </c>
      <c r="I353" s="20">
        <f>245*F353</f>
        <v>490</v>
      </c>
      <c r="J353" s="10"/>
      <c r="K353" s="10"/>
      <c r="L353" s="8">
        <f>I353+K354</f>
        <v>577</v>
      </c>
      <c r="M353" s="8">
        <v>15</v>
      </c>
      <c r="N353" s="8">
        <f>L353*3+M353</f>
        <v>1746</v>
      </c>
    </row>
    <row r="354" s="1" customFormat="1" ht="12.6" customHeight="1" spans="1:14">
      <c r="A354" s="10" t="str">
        <f>IF(B354="户主",COUNTIF($B$5:B354,$B$5),"")</f>
        <v/>
      </c>
      <c r="B354" s="10" t="s">
        <v>21</v>
      </c>
      <c r="C354" s="10" t="s">
        <v>435</v>
      </c>
      <c r="D354" s="10" t="s">
        <v>23</v>
      </c>
      <c r="E354" s="10" t="s">
        <v>21</v>
      </c>
      <c r="F354" s="10"/>
      <c r="G354" s="10" t="s">
        <v>424</v>
      </c>
      <c r="H354" s="10" t="s">
        <v>38</v>
      </c>
      <c r="I354" s="10"/>
      <c r="J354" s="10">
        <v>3</v>
      </c>
      <c r="K354" s="10">
        <v>87</v>
      </c>
      <c r="L354" s="8"/>
      <c r="M354" s="8"/>
      <c r="N354" s="8"/>
    </row>
    <row r="355" s="1" customFormat="1" ht="12.6" customHeight="1" spans="1:14">
      <c r="A355" s="10">
        <f>IF(B355="户主",COUNTIF($B$5:B355,$B$5),"")</f>
        <v>142</v>
      </c>
      <c r="B355" s="10" t="s">
        <v>16</v>
      </c>
      <c r="C355" s="10" t="s">
        <v>436</v>
      </c>
      <c r="D355" s="10" t="s">
        <v>23</v>
      </c>
      <c r="E355" s="10" t="s">
        <v>16</v>
      </c>
      <c r="F355" s="10">
        <v>3</v>
      </c>
      <c r="G355" s="10" t="s">
        <v>424</v>
      </c>
      <c r="H355" s="10" t="s">
        <v>42</v>
      </c>
      <c r="I355" s="20">
        <f>130*F355</f>
        <v>390</v>
      </c>
      <c r="J355" s="10"/>
      <c r="K355" s="10"/>
      <c r="L355" s="8">
        <f>I355+K355</f>
        <v>390</v>
      </c>
      <c r="M355" s="8">
        <v>15</v>
      </c>
      <c r="N355" s="8">
        <f>L355*3+M355</f>
        <v>1185</v>
      </c>
    </row>
    <row r="356" s="1" customFormat="1" ht="12.6" customHeight="1" spans="1:14">
      <c r="A356" s="10" t="str">
        <f>IF(B356="户主",COUNTIF($B$5:B356,$B$5),"")</f>
        <v/>
      </c>
      <c r="B356" s="10" t="s">
        <v>21</v>
      </c>
      <c r="C356" s="10" t="s">
        <v>437</v>
      </c>
      <c r="D356" s="10" t="s">
        <v>23</v>
      </c>
      <c r="E356" s="10" t="s">
        <v>85</v>
      </c>
      <c r="F356" s="10"/>
      <c r="G356" s="10" t="s">
        <v>424</v>
      </c>
      <c r="H356" s="10" t="s">
        <v>42</v>
      </c>
      <c r="I356" s="10"/>
      <c r="J356" s="10"/>
      <c r="K356" s="10"/>
      <c r="L356" s="8"/>
      <c r="M356" s="8"/>
      <c r="N356" s="8"/>
    </row>
    <row r="357" s="1" customFormat="1" ht="12.6" customHeight="1" spans="1:14">
      <c r="A357" s="10" t="str">
        <f>IF(B357="户主",COUNTIF($B$5:B357,$B$5),"")</f>
        <v/>
      </c>
      <c r="B357" s="10" t="s">
        <v>21</v>
      </c>
      <c r="C357" s="10" t="s">
        <v>438</v>
      </c>
      <c r="D357" s="10" t="s">
        <v>23</v>
      </c>
      <c r="E357" s="10" t="s">
        <v>26</v>
      </c>
      <c r="F357" s="10"/>
      <c r="G357" s="10" t="s">
        <v>424</v>
      </c>
      <c r="H357" s="10" t="s">
        <v>42</v>
      </c>
      <c r="I357" s="10"/>
      <c r="J357" s="10"/>
      <c r="K357" s="10"/>
      <c r="L357" s="8"/>
      <c r="M357" s="8"/>
      <c r="N357" s="8"/>
    </row>
    <row r="358" s="1" customFormat="1" ht="12.6" customHeight="1" spans="1:14">
      <c r="A358" s="10">
        <f>IF(B358="户主",COUNTIF($B$5:B358,$B$5),"")</f>
        <v>143</v>
      </c>
      <c r="B358" s="10" t="s">
        <v>16</v>
      </c>
      <c r="C358" s="10" t="s">
        <v>439</v>
      </c>
      <c r="D358" s="10" t="s">
        <v>18</v>
      </c>
      <c r="E358" s="10" t="s">
        <v>16</v>
      </c>
      <c r="F358" s="10">
        <v>4</v>
      </c>
      <c r="G358" s="10" t="s">
        <v>440</v>
      </c>
      <c r="H358" s="10" t="s">
        <v>20</v>
      </c>
      <c r="I358" s="20">
        <f>289*F358</f>
        <v>1156</v>
      </c>
      <c r="J358" s="10"/>
      <c r="K358" s="10"/>
      <c r="L358" s="8">
        <f>I358+K358</f>
        <v>1156</v>
      </c>
      <c r="M358" s="8">
        <v>15</v>
      </c>
      <c r="N358" s="8">
        <f>L358*3+M358</f>
        <v>3483</v>
      </c>
    </row>
    <row r="359" s="1" customFormat="1" ht="12.6" customHeight="1" spans="1:14">
      <c r="A359" s="10" t="str">
        <f>IF(B359="户主",COUNTIF($B$5:B359,$B$5),"")</f>
        <v/>
      </c>
      <c r="B359" s="10" t="s">
        <v>21</v>
      </c>
      <c r="C359" s="10" t="s">
        <v>441</v>
      </c>
      <c r="D359" s="10" t="s">
        <v>23</v>
      </c>
      <c r="E359" s="10" t="s">
        <v>85</v>
      </c>
      <c r="F359" s="10"/>
      <c r="G359" s="10" t="s">
        <v>440</v>
      </c>
      <c r="H359" s="10" t="s">
        <v>20</v>
      </c>
      <c r="I359" s="10"/>
      <c r="J359" s="10"/>
      <c r="K359" s="10"/>
      <c r="L359" s="8"/>
      <c r="M359" s="8"/>
      <c r="N359" s="8"/>
    </row>
    <row r="360" s="1" customFormat="1" ht="12.6" customHeight="1" spans="1:14">
      <c r="A360" s="10" t="str">
        <f>IF(B360="户主",COUNTIF($B$5:B360,$B$5),"")</f>
        <v/>
      </c>
      <c r="B360" s="10" t="s">
        <v>21</v>
      </c>
      <c r="C360" s="10" t="s">
        <v>442</v>
      </c>
      <c r="D360" s="10" t="s">
        <v>23</v>
      </c>
      <c r="E360" s="10" t="s">
        <v>26</v>
      </c>
      <c r="F360" s="10"/>
      <c r="G360" s="10" t="s">
        <v>440</v>
      </c>
      <c r="H360" s="10" t="s">
        <v>20</v>
      </c>
      <c r="I360" s="10"/>
      <c r="J360" s="10"/>
      <c r="K360" s="10"/>
      <c r="L360" s="8"/>
      <c r="M360" s="8"/>
      <c r="N360" s="8"/>
    </row>
    <row r="361" s="1" customFormat="1" ht="12.6" customHeight="1" spans="1:14">
      <c r="A361" s="10" t="str">
        <f>IF(B361="户主",COUNTIF($B$5:B361,$B$5),"")</f>
        <v/>
      </c>
      <c r="B361" s="10" t="s">
        <v>21</v>
      </c>
      <c r="C361" s="10" t="s">
        <v>443</v>
      </c>
      <c r="D361" s="10" t="s">
        <v>18</v>
      </c>
      <c r="E361" s="10" t="s">
        <v>30</v>
      </c>
      <c r="F361" s="10"/>
      <c r="G361" s="10" t="s">
        <v>440</v>
      </c>
      <c r="H361" s="10" t="s">
        <v>20</v>
      </c>
      <c r="I361" s="10"/>
      <c r="J361" s="10"/>
      <c r="K361" s="10"/>
      <c r="L361" s="8"/>
      <c r="M361" s="8"/>
      <c r="N361" s="8"/>
    </row>
    <row r="362" s="1" customFormat="1" ht="12.6" customHeight="1" spans="1:14">
      <c r="A362" s="10">
        <f>IF(B362="户主",COUNTIF($B$5:B362,$B$5),"")</f>
        <v>144</v>
      </c>
      <c r="B362" s="10" t="s">
        <v>16</v>
      </c>
      <c r="C362" s="10" t="s">
        <v>444</v>
      </c>
      <c r="D362" s="10" t="s">
        <v>23</v>
      </c>
      <c r="E362" s="10" t="s">
        <v>16</v>
      </c>
      <c r="F362" s="10">
        <v>1</v>
      </c>
      <c r="G362" s="10" t="s">
        <v>440</v>
      </c>
      <c r="H362" s="10" t="s">
        <v>38</v>
      </c>
      <c r="I362" s="20">
        <f>245*F362</f>
        <v>245</v>
      </c>
      <c r="J362" s="10"/>
      <c r="K362" s="10"/>
      <c r="L362" s="8">
        <f>I362+K362</f>
        <v>245</v>
      </c>
      <c r="M362" s="8">
        <v>15</v>
      </c>
      <c r="N362" s="8">
        <f>L362*3+M362</f>
        <v>750</v>
      </c>
    </row>
    <row r="363" s="1" customFormat="1" ht="12.6" customHeight="1" spans="1:14">
      <c r="A363" s="10">
        <f>IF(B363="户主",COUNTIF($B$5:B363,$B$5),"")</f>
        <v>145</v>
      </c>
      <c r="B363" s="10" t="s">
        <v>16</v>
      </c>
      <c r="C363" s="10" t="s">
        <v>445</v>
      </c>
      <c r="D363" s="10" t="s">
        <v>18</v>
      </c>
      <c r="E363" s="10" t="s">
        <v>16</v>
      </c>
      <c r="F363" s="10">
        <v>1</v>
      </c>
      <c r="G363" s="10" t="s">
        <v>440</v>
      </c>
      <c r="H363" s="10" t="s">
        <v>38</v>
      </c>
      <c r="I363" s="20">
        <f>245*F363</f>
        <v>245</v>
      </c>
      <c r="J363" s="10"/>
      <c r="K363" s="10"/>
      <c r="L363" s="8">
        <f>I363+K363</f>
        <v>245</v>
      </c>
      <c r="M363" s="8">
        <v>15</v>
      </c>
      <c r="N363" s="8">
        <f>L363*3+M363</f>
        <v>750</v>
      </c>
    </row>
    <row r="364" s="1" customFormat="1" ht="12.6" customHeight="1" spans="1:14">
      <c r="A364" s="10">
        <f>IF(B364="户主",COUNTIF($B$5:B364,$B$5),"")</f>
        <v>146</v>
      </c>
      <c r="B364" s="12" t="s">
        <v>16</v>
      </c>
      <c r="C364" s="10" t="s">
        <v>446</v>
      </c>
      <c r="D364" s="12" t="s">
        <v>18</v>
      </c>
      <c r="E364" s="10" t="s">
        <v>16</v>
      </c>
      <c r="F364" s="10">
        <v>2</v>
      </c>
      <c r="G364" s="10" t="s">
        <v>447</v>
      </c>
      <c r="H364" s="10" t="s">
        <v>20</v>
      </c>
      <c r="I364" s="20">
        <f>289*F364</f>
        <v>578</v>
      </c>
      <c r="J364" s="10"/>
      <c r="K364" s="10"/>
      <c r="L364" s="8">
        <f>I364+K365</f>
        <v>723</v>
      </c>
      <c r="M364" s="8">
        <v>15</v>
      </c>
      <c r="N364" s="8">
        <f>L364*3+M364</f>
        <v>2184</v>
      </c>
    </row>
    <row r="365" s="1" customFormat="1" ht="12.6" customHeight="1" spans="1:14">
      <c r="A365" s="10" t="str">
        <f>IF(B365="户主",COUNTIF($B$5:B365,$B$5),"")</f>
        <v/>
      </c>
      <c r="B365" s="10" t="s">
        <v>21</v>
      </c>
      <c r="C365" s="10" t="s">
        <v>448</v>
      </c>
      <c r="D365" s="12" t="s">
        <v>23</v>
      </c>
      <c r="E365" s="10" t="s">
        <v>198</v>
      </c>
      <c r="F365" s="10"/>
      <c r="G365" s="10" t="s">
        <v>447</v>
      </c>
      <c r="H365" s="10" t="s">
        <v>20</v>
      </c>
      <c r="I365" s="10"/>
      <c r="J365" s="10">
        <v>6</v>
      </c>
      <c r="K365" s="10">
        <v>145</v>
      </c>
      <c r="L365" s="8"/>
      <c r="M365" s="8"/>
      <c r="N365" s="8"/>
    </row>
    <row r="366" s="1" customFormat="1" ht="12.6" customHeight="1" spans="1:14">
      <c r="A366" s="10">
        <f>IF(B366="户主",COUNTIF($B$5:B366,$B$5),"")</f>
        <v>147</v>
      </c>
      <c r="B366" s="10" t="s">
        <v>16</v>
      </c>
      <c r="C366" s="10" t="s">
        <v>449</v>
      </c>
      <c r="D366" s="10" t="s">
        <v>18</v>
      </c>
      <c r="E366" s="10" t="s">
        <v>16</v>
      </c>
      <c r="F366" s="10">
        <v>4</v>
      </c>
      <c r="G366" s="10" t="s">
        <v>447</v>
      </c>
      <c r="H366" s="10" t="s">
        <v>38</v>
      </c>
      <c r="I366" s="20">
        <f>245*F366</f>
        <v>980</v>
      </c>
      <c r="J366" s="10"/>
      <c r="K366" s="10"/>
      <c r="L366" s="8">
        <f>I366+K366</f>
        <v>980</v>
      </c>
      <c r="M366" s="8">
        <v>15</v>
      </c>
      <c r="N366" s="8">
        <f>L366*3+M366</f>
        <v>2955</v>
      </c>
    </row>
    <row r="367" s="1" customFormat="1" ht="12.6" customHeight="1" spans="1:14">
      <c r="A367" s="10" t="str">
        <f>IF(B367="户主",COUNTIF($B$5:B367,$B$5),"")</f>
        <v/>
      </c>
      <c r="B367" s="10" t="s">
        <v>21</v>
      </c>
      <c r="C367" s="10" t="s">
        <v>450</v>
      </c>
      <c r="D367" s="10" t="s">
        <v>23</v>
      </c>
      <c r="E367" s="10" t="s">
        <v>85</v>
      </c>
      <c r="F367" s="10"/>
      <c r="G367" s="10" t="s">
        <v>447</v>
      </c>
      <c r="H367" s="10" t="s">
        <v>38</v>
      </c>
      <c r="I367" s="10"/>
      <c r="J367" s="10"/>
      <c r="K367" s="10"/>
      <c r="L367" s="8"/>
      <c r="M367" s="8"/>
      <c r="N367" s="8"/>
    </row>
    <row r="368" s="1" customFormat="1" ht="12.6" customHeight="1" spans="1:14">
      <c r="A368" s="10" t="str">
        <f>IF(B368="户主",COUNTIF($B$5:B368,$B$5),"")</f>
        <v/>
      </c>
      <c r="B368" s="10" t="s">
        <v>21</v>
      </c>
      <c r="C368" s="10" t="s">
        <v>451</v>
      </c>
      <c r="D368" s="10" t="s">
        <v>23</v>
      </c>
      <c r="E368" s="10" t="s">
        <v>26</v>
      </c>
      <c r="F368" s="10"/>
      <c r="G368" s="10" t="s">
        <v>447</v>
      </c>
      <c r="H368" s="10" t="s">
        <v>38</v>
      </c>
      <c r="I368" s="10"/>
      <c r="J368" s="10"/>
      <c r="K368" s="10"/>
      <c r="L368" s="8"/>
      <c r="M368" s="8"/>
      <c r="N368" s="8"/>
    </row>
    <row r="369" s="1" customFormat="1" ht="12.6" customHeight="1" spans="1:14">
      <c r="A369" s="10" t="str">
        <f>IF(B369="户主",COUNTIF($B$5:B369,$B$5),"")</f>
        <v/>
      </c>
      <c r="B369" s="10" t="s">
        <v>21</v>
      </c>
      <c r="C369" s="10" t="s">
        <v>452</v>
      </c>
      <c r="D369" s="10" t="s">
        <v>23</v>
      </c>
      <c r="E369" s="10" t="s">
        <v>26</v>
      </c>
      <c r="F369" s="10"/>
      <c r="G369" s="10" t="s">
        <v>447</v>
      </c>
      <c r="H369" s="10" t="s">
        <v>38</v>
      </c>
      <c r="I369" s="10"/>
      <c r="J369" s="10"/>
      <c r="K369" s="10"/>
      <c r="L369" s="8"/>
      <c r="M369" s="8"/>
      <c r="N369" s="8"/>
    </row>
    <row r="370" s="1" customFormat="1" ht="12.6" customHeight="1" spans="1:14">
      <c r="A370" s="10">
        <f>IF(B370="户主",COUNTIF($B$5:B370,$B$5),"")</f>
        <v>148</v>
      </c>
      <c r="B370" s="10" t="s">
        <v>16</v>
      </c>
      <c r="C370" s="10" t="s">
        <v>453</v>
      </c>
      <c r="D370" s="10" t="s">
        <v>18</v>
      </c>
      <c r="E370" s="10" t="s">
        <v>16</v>
      </c>
      <c r="F370" s="10">
        <v>3</v>
      </c>
      <c r="G370" s="10" t="s">
        <v>447</v>
      </c>
      <c r="H370" s="10" t="s">
        <v>38</v>
      </c>
      <c r="I370" s="20">
        <f>245*F370</f>
        <v>735</v>
      </c>
      <c r="J370" s="10"/>
      <c r="K370" s="10"/>
      <c r="L370" s="8">
        <f>I370+K370</f>
        <v>735</v>
      </c>
      <c r="M370" s="8">
        <v>15</v>
      </c>
      <c r="N370" s="8">
        <f>L370*3+M370</f>
        <v>2220</v>
      </c>
    </row>
    <row r="371" s="1" customFormat="1" ht="12.6" customHeight="1" spans="1:14">
      <c r="A371" s="10" t="str">
        <f>IF(B371="户主",COUNTIF($B$5:B371,$B$5),"")</f>
        <v/>
      </c>
      <c r="B371" s="10" t="s">
        <v>21</v>
      </c>
      <c r="C371" s="10" t="s">
        <v>454</v>
      </c>
      <c r="D371" s="10" t="s">
        <v>23</v>
      </c>
      <c r="E371" s="10" t="s">
        <v>85</v>
      </c>
      <c r="F371" s="10"/>
      <c r="G371" s="10" t="s">
        <v>447</v>
      </c>
      <c r="H371" s="10" t="s">
        <v>38</v>
      </c>
      <c r="I371" s="10"/>
      <c r="J371" s="10"/>
      <c r="K371" s="10"/>
      <c r="L371" s="8"/>
      <c r="M371" s="8"/>
      <c r="N371" s="8"/>
    </row>
    <row r="372" s="1" customFormat="1" ht="12.6" customHeight="1" spans="1:14">
      <c r="A372" s="10" t="str">
        <f>IF(B372="户主",COUNTIF($B$5:B372,$B$5),"")</f>
        <v/>
      </c>
      <c r="B372" s="10" t="s">
        <v>21</v>
      </c>
      <c r="C372" s="10" t="s">
        <v>455</v>
      </c>
      <c r="D372" s="10" t="s">
        <v>23</v>
      </c>
      <c r="E372" s="10" t="s">
        <v>26</v>
      </c>
      <c r="F372" s="10"/>
      <c r="G372" s="10" t="s">
        <v>447</v>
      </c>
      <c r="H372" s="10" t="s">
        <v>38</v>
      </c>
      <c r="I372" s="10"/>
      <c r="J372" s="10"/>
      <c r="K372" s="10"/>
      <c r="L372" s="8"/>
      <c r="M372" s="8"/>
      <c r="N372" s="8"/>
    </row>
    <row r="373" s="1" customFormat="1" ht="12.6" customHeight="1" spans="1:14">
      <c r="A373" s="10">
        <f>IF(B373="户主",COUNTIF($B$5:B373,$B$5),"")</f>
        <v>149</v>
      </c>
      <c r="B373" s="12" t="s">
        <v>16</v>
      </c>
      <c r="C373" s="10" t="s">
        <v>456</v>
      </c>
      <c r="D373" s="12" t="s">
        <v>18</v>
      </c>
      <c r="E373" s="10" t="s">
        <v>16</v>
      </c>
      <c r="F373" s="10">
        <v>3</v>
      </c>
      <c r="G373" s="10" t="s">
        <v>457</v>
      </c>
      <c r="H373" s="10" t="s">
        <v>38</v>
      </c>
      <c r="I373" s="20">
        <f>245*F373</f>
        <v>735</v>
      </c>
      <c r="J373" s="10"/>
      <c r="K373" s="10"/>
      <c r="L373" s="8">
        <f>I373+K373</f>
        <v>735</v>
      </c>
      <c r="M373" s="8">
        <v>15</v>
      </c>
      <c r="N373" s="8">
        <f>L373*3+M373</f>
        <v>2220</v>
      </c>
    </row>
    <row r="374" s="1" customFormat="1" ht="12.6" customHeight="1" spans="1:14">
      <c r="A374" s="10" t="str">
        <f>IF(B374="户主",COUNTIF($B$5:B374,$B$5),"")</f>
        <v/>
      </c>
      <c r="B374" s="10" t="s">
        <v>21</v>
      </c>
      <c r="C374" s="10" t="s">
        <v>458</v>
      </c>
      <c r="D374" s="12" t="s">
        <v>23</v>
      </c>
      <c r="E374" s="10" t="s">
        <v>198</v>
      </c>
      <c r="F374" s="10"/>
      <c r="G374" s="10" t="s">
        <v>457</v>
      </c>
      <c r="H374" s="10" t="s">
        <v>38</v>
      </c>
      <c r="I374" s="10"/>
      <c r="J374" s="10"/>
      <c r="K374" s="10"/>
      <c r="L374" s="8"/>
      <c r="M374" s="8"/>
      <c r="N374" s="8"/>
    </row>
    <row r="375" s="1" customFormat="1" ht="12.6" customHeight="1" spans="1:14">
      <c r="A375" s="10" t="str">
        <f>IF(B375="户主",COUNTIF($B$5:B375,$B$5),"")</f>
        <v/>
      </c>
      <c r="B375" s="10" t="s">
        <v>21</v>
      </c>
      <c r="C375" s="10" t="s">
        <v>459</v>
      </c>
      <c r="D375" s="12" t="s">
        <v>18</v>
      </c>
      <c r="E375" s="10" t="s">
        <v>155</v>
      </c>
      <c r="F375" s="10"/>
      <c r="G375" s="10" t="s">
        <v>457</v>
      </c>
      <c r="H375" s="10" t="s">
        <v>38</v>
      </c>
      <c r="I375" s="10"/>
      <c r="J375" s="10"/>
      <c r="K375" s="10"/>
      <c r="L375" s="8"/>
      <c r="M375" s="8"/>
      <c r="N375" s="8"/>
    </row>
    <row r="376" s="1" customFormat="1" ht="12.6" customHeight="1" spans="1:14">
      <c r="A376" s="10">
        <f>IF(B376="户主",COUNTIF($B$5:B376,$B$5),"")</f>
        <v>150</v>
      </c>
      <c r="B376" s="12" t="s">
        <v>16</v>
      </c>
      <c r="C376" s="10" t="s">
        <v>460</v>
      </c>
      <c r="D376" s="12" t="s">
        <v>18</v>
      </c>
      <c r="E376" s="10" t="s">
        <v>16</v>
      </c>
      <c r="F376" s="10">
        <v>4</v>
      </c>
      <c r="G376" s="10" t="s">
        <v>457</v>
      </c>
      <c r="H376" s="10" t="s">
        <v>42</v>
      </c>
      <c r="I376" s="20">
        <f>130*F376</f>
        <v>520</v>
      </c>
      <c r="J376" s="10"/>
      <c r="K376" s="10"/>
      <c r="L376" s="8">
        <f>I376+K378</f>
        <v>607</v>
      </c>
      <c r="M376" s="8">
        <v>15</v>
      </c>
      <c r="N376" s="8">
        <f>L376*3+M376</f>
        <v>1836</v>
      </c>
    </row>
    <row r="377" s="1" customFormat="1" ht="12.6" customHeight="1" spans="1:14">
      <c r="A377" s="10" t="str">
        <f>IF(B377="户主",COUNTIF($B$5:B377,$B$5),"")</f>
        <v/>
      </c>
      <c r="B377" s="10" t="s">
        <v>21</v>
      </c>
      <c r="C377" s="10" t="s">
        <v>461</v>
      </c>
      <c r="D377" s="12" t="s">
        <v>23</v>
      </c>
      <c r="E377" s="10" t="s">
        <v>85</v>
      </c>
      <c r="F377" s="10"/>
      <c r="G377" s="10" t="s">
        <v>457</v>
      </c>
      <c r="H377" s="10" t="s">
        <v>42</v>
      </c>
      <c r="I377" s="10"/>
      <c r="J377" s="10"/>
      <c r="K377" s="10"/>
      <c r="L377" s="8"/>
      <c r="M377" s="8"/>
      <c r="N377" s="8"/>
    </row>
    <row r="378" s="1" customFormat="1" ht="12.6" customHeight="1" spans="1:14">
      <c r="A378" s="10" t="str">
        <f>IF(B378="户主",COUNTIF($B$5:B378,$B$5),"")</f>
        <v/>
      </c>
      <c r="B378" s="10" t="s">
        <v>21</v>
      </c>
      <c r="C378" s="10" t="s">
        <v>462</v>
      </c>
      <c r="D378" s="12" t="s">
        <v>18</v>
      </c>
      <c r="E378" s="10" t="s">
        <v>239</v>
      </c>
      <c r="F378" s="10"/>
      <c r="G378" s="10" t="s">
        <v>457</v>
      </c>
      <c r="H378" s="10" t="s">
        <v>42</v>
      </c>
      <c r="I378" s="10"/>
      <c r="J378" s="10">
        <v>5</v>
      </c>
      <c r="K378" s="8">
        <v>87</v>
      </c>
      <c r="L378" s="8"/>
      <c r="M378" s="8"/>
      <c r="N378" s="8"/>
    </row>
    <row r="379" s="1" customFormat="1" ht="12.6" customHeight="1" spans="1:14">
      <c r="A379" s="10" t="str">
        <f>IF(B379="户主",COUNTIF($B$5:B379,$B$5),"")</f>
        <v/>
      </c>
      <c r="B379" s="10" t="s">
        <v>21</v>
      </c>
      <c r="C379" s="10" t="s">
        <v>463</v>
      </c>
      <c r="D379" s="12" t="s">
        <v>18</v>
      </c>
      <c r="E379" s="10" t="s">
        <v>155</v>
      </c>
      <c r="F379" s="10"/>
      <c r="G379" s="10" t="s">
        <v>457</v>
      </c>
      <c r="H379" s="10" t="s">
        <v>42</v>
      </c>
      <c r="I379" s="10"/>
      <c r="J379" s="10"/>
      <c r="K379" s="10"/>
      <c r="L379" s="8"/>
      <c r="M379" s="8"/>
      <c r="N379" s="8"/>
    </row>
    <row r="380" s="1" customFormat="1" ht="12.6" customHeight="1" spans="1:14">
      <c r="A380" s="10">
        <f>IF(B380="户主",COUNTIF($B$5:B380,$B$5),"")</f>
        <v>151</v>
      </c>
      <c r="B380" s="12" t="s">
        <v>16</v>
      </c>
      <c r="C380" s="10" t="s">
        <v>464</v>
      </c>
      <c r="D380" s="12" t="s">
        <v>23</v>
      </c>
      <c r="E380" s="10" t="s">
        <v>16</v>
      </c>
      <c r="F380" s="10">
        <v>2</v>
      </c>
      <c r="G380" s="10" t="s">
        <v>457</v>
      </c>
      <c r="H380" s="10" t="s">
        <v>20</v>
      </c>
      <c r="I380" s="20">
        <f>289*F380</f>
        <v>578</v>
      </c>
      <c r="J380" s="22"/>
      <c r="K380" s="12"/>
      <c r="L380" s="8">
        <f>I380+K380</f>
        <v>578</v>
      </c>
      <c r="M380" s="8">
        <v>15</v>
      </c>
      <c r="N380" s="8">
        <f>L380*3+M380</f>
        <v>1749</v>
      </c>
    </row>
    <row r="381" s="1" customFormat="1" ht="12.6" customHeight="1" spans="1:14">
      <c r="A381" s="10" t="str">
        <f>IF(B381="户主",COUNTIF($B$5:B381,$B$5),"")</f>
        <v/>
      </c>
      <c r="B381" s="10" t="s">
        <v>21</v>
      </c>
      <c r="C381" s="10" t="s">
        <v>465</v>
      </c>
      <c r="D381" s="12" t="s">
        <v>18</v>
      </c>
      <c r="E381" s="10" t="s">
        <v>30</v>
      </c>
      <c r="F381" s="10"/>
      <c r="G381" s="10" t="s">
        <v>457</v>
      </c>
      <c r="H381" s="10" t="s">
        <v>20</v>
      </c>
      <c r="I381" s="10"/>
      <c r="J381" s="22"/>
      <c r="K381" s="10"/>
      <c r="L381" s="10"/>
      <c r="M381" s="8"/>
      <c r="N381" s="8"/>
    </row>
    <row r="382" s="1" customFormat="1" ht="12.6" customHeight="1" spans="1:14">
      <c r="A382" s="10">
        <f>IF(B382="户主",COUNTIF($B$5:B382,$B$5),"")</f>
        <v>152</v>
      </c>
      <c r="B382" s="12" t="s">
        <v>16</v>
      </c>
      <c r="C382" s="10" t="s">
        <v>466</v>
      </c>
      <c r="D382" s="12" t="s">
        <v>23</v>
      </c>
      <c r="E382" s="10" t="s">
        <v>16</v>
      </c>
      <c r="F382" s="10">
        <v>1</v>
      </c>
      <c r="G382" s="10" t="s">
        <v>457</v>
      </c>
      <c r="H382" s="10" t="s">
        <v>20</v>
      </c>
      <c r="I382" s="20">
        <f>289*F382</f>
        <v>289</v>
      </c>
      <c r="J382" s="22"/>
      <c r="K382" s="12"/>
      <c r="L382" s="8">
        <f>I382+K382</f>
        <v>289</v>
      </c>
      <c r="M382" s="8">
        <v>15</v>
      </c>
      <c r="N382" s="8">
        <f>L382*3+M382</f>
        <v>882</v>
      </c>
    </row>
    <row r="383" s="1" customFormat="1" ht="12.6" customHeight="1" spans="1:14">
      <c r="A383" s="10">
        <f>IF(B383="户主",COUNTIF($B$5:B383,$B$5),"")</f>
        <v>153</v>
      </c>
      <c r="B383" s="8" t="s">
        <v>16</v>
      </c>
      <c r="C383" s="8" t="s">
        <v>467</v>
      </c>
      <c r="D383" s="8" t="s">
        <v>18</v>
      </c>
      <c r="E383" s="8" t="s">
        <v>16</v>
      </c>
      <c r="F383" s="8">
        <v>2</v>
      </c>
      <c r="G383" s="10" t="s">
        <v>457</v>
      </c>
      <c r="H383" s="10" t="s">
        <v>20</v>
      </c>
      <c r="I383" s="20">
        <f>F383*289</f>
        <v>578</v>
      </c>
      <c r="J383" s="8"/>
      <c r="K383" s="8"/>
      <c r="L383" s="8">
        <f>I383+K384</f>
        <v>636</v>
      </c>
      <c r="M383" s="8">
        <v>15</v>
      </c>
      <c r="N383" s="8">
        <f>L383*3+M383</f>
        <v>1923</v>
      </c>
    </row>
    <row r="384" s="1" customFormat="1" ht="12.6" customHeight="1" spans="1:14">
      <c r="A384" s="10" t="str">
        <f>IF(B384="户主",COUNTIF($B$5:B384,$B$5),"")</f>
        <v/>
      </c>
      <c r="B384" s="8" t="s">
        <v>21</v>
      </c>
      <c r="C384" s="8" t="s">
        <v>468</v>
      </c>
      <c r="D384" s="8" t="s">
        <v>23</v>
      </c>
      <c r="E384" s="8" t="s">
        <v>85</v>
      </c>
      <c r="F384" s="8"/>
      <c r="G384" s="10" t="s">
        <v>457</v>
      </c>
      <c r="H384" s="8" t="s">
        <v>38</v>
      </c>
      <c r="I384" s="8"/>
      <c r="J384" s="8">
        <v>2</v>
      </c>
      <c r="K384" s="8">
        <v>58</v>
      </c>
      <c r="L384" s="8"/>
      <c r="M384" s="8"/>
      <c r="N384" s="8"/>
    </row>
    <row r="385" s="1" customFormat="1" ht="12.6" customHeight="1" spans="1:14">
      <c r="A385" s="10">
        <f>IF(B385="户主",COUNTIF($B$5:B385,$B$5),"")</f>
        <v>154</v>
      </c>
      <c r="B385" s="8" t="s">
        <v>16</v>
      </c>
      <c r="C385" s="8" t="s">
        <v>469</v>
      </c>
      <c r="D385" s="8" t="s">
        <v>18</v>
      </c>
      <c r="E385" s="8" t="s">
        <v>16</v>
      </c>
      <c r="F385" s="8">
        <v>3</v>
      </c>
      <c r="G385" s="10" t="s">
        <v>457</v>
      </c>
      <c r="H385" s="8" t="s">
        <v>38</v>
      </c>
      <c r="I385" s="20">
        <f>245*F385</f>
        <v>735</v>
      </c>
      <c r="J385" s="8"/>
      <c r="K385" s="8"/>
      <c r="L385" s="8">
        <f>I385+K385</f>
        <v>735</v>
      </c>
      <c r="M385" s="8">
        <v>15</v>
      </c>
      <c r="N385" s="8">
        <f>L385*3+M385</f>
        <v>2220</v>
      </c>
    </row>
    <row r="386" s="1" customFormat="1" ht="12.6" customHeight="1" spans="1:14">
      <c r="A386" s="10" t="str">
        <f>IF(B386="户主",COUNTIF($B$5:B386,$B$5),"")</f>
        <v/>
      </c>
      <c r="B386" s="8" t="s">
        <v>21</v>
      </c>
      <c r="C386" s="8" t="s">
        <v>470</v>
      </c>
      <c r="D386" s="8" t="s">
        <v>23</v>
      </c>
      <c r="E386" s="8" t="s">
        <v>24</v>
      </c>
      <c r="F386" s="8"/>
      <c r="G386" s="10" t="s">
        <v>457</v>
      </c>
      <c r="H386" s="8" t="s">
        <v>38</v>
      </c>
      <c r="I386" s="8"/>
      <c r="J386" s="8"/>
      <c r="K386" s="8"/>
      <c r="L386" s="8"/>
      <c r="M386" s="8"/>
      <c r="N386" s="8"/>
    </row>
    <row r="387" s="1" customFormat="1" ht="12.6" customHeight="1" spans="1:14">
      <c r="A387" s="10" t="str">
        <f>IF(B387="户主",COUNTIF($B$5:B387,$B$5),"")</f>
        <v/>
      </c>
      <c r="B387" s="8" t="s">
        <v>21</v>
      </c>
      <c r="C387" s="8" t="s">
        <v>471</v>
      </c>
      <c r="D387" s="8" t="s">
        <v>18</v>
      </c>
      <c r="E387" s="8" t="s">
        <v>30</v>
      </c>
      <c r="F387" s="8"/>
      <c r="G387" s="10" t="s">
        <v>457</v>
      </c>
      <c r="H387" s="8" t="s">
        <v>38</v>
      </c>
      <c r="I387" s="8"/>
      <c r="J387" s="8"/>
      <c r="K387" s="8"/>
      <c r="L387" s="8"/>
      <c r="M387" s="8"/>
      <c r="N387" s="8"/>
    </row>
    <row r="388" s="1" customFormat="1" ht="12.6" customHeight="1" spans="1:14">
      <c r="A388" s="10">
        <f>IF(B388="户主",COUNTIF($B$5:B388,$B$5),"")</f>
        <v>155</v>
      </c>
      <c r="B388" s="10" t="s">
        <v>16</v>
      </c>
      <c r="C388" s="10" t="s">
        <v>472</v>
      </c>
      <c r="D388" s="10" t="s">
        <v>18</v>
      </c>
      <c r="E388" s="10" t="s">
        <v>16</v>
      </c>
      <c r="F388" s="10">
        <v>5</v>
      </c>
      <c r="G388" s="10" t="s">
        <v>457</v>
      </c>
      <c r="H388" s="8" t="s">
        <v>38</v>
      </c>
      <c r="I388" s="20">
        <f>245*F388</f>
        <v>1225</v>
      </c>
      <c r="J388" s="10"/>
      <c r="K388" s="10"/>
      <c r="L388" s="8">
        <f>I388+K388+K389+K390+K391+K392</f>
        <v>1312</v>
      </c>
      <c r="M388" s="8">
        <v>15</v>
      </c>
      <c r="N388" s="8">
        <f>L388*3+M388</f>
        <v>3951</v>
      </c>
    </row>
    <row r="389" s="1" customFormat="1" ht="12.6" customHeight="1" spans="1:14">
      <c r="A389" s="10" t="str">
        <f>IF(B389="户主",COUNTIF($B$5:B389,$B$5),"")</f>
        <v/>
      </c>
      <c r="B389" s="10" t="s">
        <v>21</v>
      </c>
      <c r="C389" s="10" t="s">
        <v>473</v>
      </c>
      <c r="D389" s="10" t="s">
        <v>23</v>
      </c>
      <c r="E389" s="10" t="s">
        <v>26</v>
      </c>
      <c r="F389" s="10"/>
      <c r="G389" s="10" t="s">
        <v>457</v>
      </c>
      <c r="H389" s="8" t="s">
        <v>38</v>
      </c>
      <c r="I389" s="10"/>
      <c r="J389" s="10">
        <v>5</v>
      </c>
      <c r="K389" s="10">
        <v>87</v>
      </c>
      <c r="L389" s="8"/>
      <c r="M389" s="8"/>
      <c r="N389" s="8"/>
    </row>
    <row r="390" s="1" customFormat="1" ht="12.6" customHeight="1" spans="1:251">
      <c r="A390" s="30" t="str">
        <f>IF(B390="户主",COUNTIF($B$5:B390,$B$5),"")</f>
        <v/>
      </c>
      <c r="B390" s="10" t="s">
        <v>21</v>
      </c>
      <c r="C390" s="40" t="s">
        <v>474</v>
      </c>
      <c r="D390" s="10" t="s">
        <v>23</v>
      </c>
      <c r="E390" s="8" t="s">
        <v>85</v>
      </c>
      <c r="F390" s="8"/>
      <c r="G390" s="10" t="s">
        <v>457</v>
      </c>
      <c r="H390" s="8" t="s">
        <v>38</v>
      </c>
      <c r="I390" s="8"/>
      <c r="J390" s="8"/>
      <c r="K390" s="8"/>
      <c r="L390" s="8"/>
      <c r="M390" s="8"/>
      <c r="N390" s="10"/>
      <c r="IP390" s="4"/>
      <c r="IQ390" s="4"/>
    </row>
    <row r="391" s="1" customFormat="1" ht="12.6" customHeight="1" spans="1:251">
      <c r="A391" s="30" t="str">
        <f>IF(B391="户主",COUNTIF($B$5:B391,$B$5),"")</f>
        <v/>
      </c>
      <c r="B391" s="10" t="s">
        <v>21</v>
      </c>
      <c r="C391" s="40" t="s">
        <v>475</v>
      </c>
      <c r="D391" s="12" t="s">
        <v>18</v>
      </c>
      <c r="E391" s="10" t="s">
        <v>30</v>
      </c>
      <c r="F391" s="8"/>
      <c r="G391" s="10" t="s">
        <v>457</v>
      </c>
      <c r="H391" s="8" t="s">
        <v>38</v>
      </c>
      <c r="I391" s="8"/>
      <c r="J391" s="8"/>
      <c r="K391" s="8"/>
      <c r="L391" s="8"/>
      <c r="M391" s="8"/>
      <c r="N391" s="10"/>
      <c r="IP391" s="4"/>
      <c r="IQ391" s="4"/>
    </row>
    <row r="392" s="1" customFormat="1" ht="12.6" customHeight="1" spans="1:251">
      <c r="A392" s="30" t="str">
        <f>IF(B392="户主",COUNTIF($B$5:B392,$B$5),"")</f>
        <v/>
      </c>
      <c r="B392" s="10" t="s">
        <v>21</v>
      </c>
      <c r="C392" s="40" t="s">
        <v>476</v>
      </c>
      <c r="D392" s="10" t="s">
        <v>23</v>
      </c>
      <c r="E392" s="10" t="s">
        <v>26</v>
      </c>
      <c r="F392" s="8"/>
      <c r="G392" s="10" t="s">
        <v>457</v>
      </c>
      <c r="H392" s="8" t="s">
        <v>38</v>
      </c>
      <c r="I392" s="8"/>
      <c r="J392" s="8"/>
      <c r="K392" s="8"/>
      <c r="L392" s="8"/>
      <c r="M392" s="8"/>
      <c r="N392" s="10"/>
      <c r="IP392" s="4"/>
      <c r="IQ392" s="4"/>
    </row>
    <row r="393" s="1" customFormat="1" ht="12.6" customHeight="1" spans="1:14">
      <c r="A393" s="10">
        <f>IF(B393="户主",COUNTIF($B$5:B393,$B$5),"")</f>
        <v>156</v>
      </c>
      <c r="B393" s="10" t="s">
        <v>16</v>
      </c>
      <c r="C393" s="10" t="s">
        <v>477</v>
      </c>
      <c r="D393" s="10" t="s">
        <v>18</v>
      </c>
      <c r="E393" s="10" t="s">
        <v>16</v>
      </c>
      <c r="F393" s="10">
        <v>4</v>
      </c>
      <c r="G393" s="10" t="s">
        <v>457</v>
      </c>
      <c r="H393" s="10" t="s">
        <v>42</v>
      </c>
      <c r="I393" s="20">
        <f>130*F393</f>
        <v>520</v>
      </c>
      <c r="J393" s="10"/>
      <c r="K393" s="10"/>
      <c r="L393" s="8">
        <f>I393+K393</f>
        <v>520</v>
      </c>
      <c r="M393" s="8">
        <v>15</v>
      </c>
      <c r="N393" s="8">
        <f>L393*3+M393</f>
        <v>1575</v>
      </c>
    </row>
    <row r="394" s="1" customFormat="1" ht="12.6" customHeight="1" spans="1:14">
      <c r="A394" s="10" t="str">
        <f>IF(B394="户主",COUNTIF($B$5:B394,$B$5),"")</f>
        <v/>
      </c>
      <c r="B394" s="10" t="s">
        <v>21</v>
      </c>
      <c r="C394" s="10" t="s">
        <v>478</v>
      </c>
      <c r="D394" s="10" t="s">
        <v>23</v>
      </c>
      <c r="E394" s="10" t="s">
        <v>85</v>
      </c>
      <c r="F394" s="10"/>
      <c r="G394" s="10" t="s">
        <v>457</v>
      </c>
      <c r="H394" s="10" t="s">
        <v>42</v>
      </c>
      <c r="I394" s="10"/>
      <c r="J394" s="10"/>
      <c r="K394" s="10"/>
      <c r="L394" s="8"/>
      <c r="M394" s="8"/>
      <c r="N394" s="8"/>
    </row>
    <row r="395" s="1" customFormat="1" ht="12.6" customHeight="1" spans="1:14">
      <c r="A395" s="10" t="str">
        <f>IF(B395="户主",COUNTIF($B$5:B395,$B$5),"")</f>
        <v/>
      </c>
      <c r="B395" s="10" t="s">
        <v>21</v>
      </c>
      <c r="C395" s="10" t="s">
        <v>479</v>
      </c>
      <c r="D395" s="10" t="s">
        <v>23</v>
      </c>
      <c r="E395" s="10" t="s">
        <v>26</v>
      </c>
      <c r="F395" s="10"/>
      <c r="G395" s="10" t="s">
        <v>457</v>
      </c>
      <c r="H395" s="10" t="s">
        <v>42</v>
      </c>
      <c r="I395" s="10"/>
      <c r="J395" s="10"/>
      <c r="K395" s="10"/>
      <c r="L395" s="8"/>
      <c r="M395" s="8"/>
      <c r="N395" s="8"/>
    </row>
    <row r="396" s="1" customFormat="1" ht="12.6" customHeight="1" spans="1:14">
      <c r="A396" s="10" t="str">
        <f>IF(B396="户主",COUNTIF($B$5:B396,$B$5),"")</f>
        <v/>
      </c>
      <c r="B396" s="10" t="s">
        <v>21</v>
      </c>
      <c r="C396" s="10" t="s">
        <v>480</v>
      </c>
      <c r="D396" s="10" t="s">
        <v>18</v>
      </c>
      <c r="E396" s="10" t="s">
        <v>85</v>
      </c>
      <c r="F396" s="10"/>
      <c r="G396" s="10" t="s">
        <v>457</v>
      </c>
      <c r="H396" s="10" t="s">
        <v>42</v>
      </c>
      <c r="I396" s="10"/>
      <c r="J396" s="10"/>
      <c r="K396" s="10"/>
      <c r="L396" s="8"/>
      <c r="M396" s="8"/>
      <c r="N396" s="8"/>
    </row>
    <row r="397" s="1" customFormat="1" ht="12.6" customHeight="1" spans="1:14">
      <c r="A397" s="10">
        <f>IF(B397="户主",COUNTIF($B$5:B397,$B$5),"")</f>
        <v>157</v>
      </c>
      <c r="B397" s="10" t="s">
        <v>16</v>
      </c>
      <c r="C397" s="10" t="s">
        <v>481</v>
      </c>
      <c r="D397" s="10" t="s">
        <v>18</v>
      </c>
      <c r="E397" s="10" t="s">
        <v>16</v>
      </c>
      <c r="F397" s="10">
        <v>1</v>
      </c>
      <c r="G397" s="10" t="s">
        <v>457</v>
      </c>
      <c r="H397" s="10" t="s">
        <v>20</v>
      </c>
      <c r="I397" s="20">
        <f>F397*289</f>
        <v>289</v>
      </c>
      <c r="J397" s="10">
        <v>2</v>
      </c>
      <c r="K397" s="8">
        <v>58</v>
      </c>
      <c r="L397" s="8">
        <f>I397+K397</f>
        <v>347</v>
      </c>
      <c r="M397" s="8">
        <v>15</v>
      </c>
      <c r="N397" s="8">
        <f>L397*3+M397</f>
        <v>1056</v>
      </c>
    </row>
    <row r="398" s="1" customFormat="1" ht="12.6" customHeight="1" spans="1:14">
      <c r="A398" s="10">
        <f>IF(B398="户主",COUNTIF($B$5:B398,$B$5),"")</f>
        <v>158</v>
      </c>
      <c r="B398" s="8" t="s">
        <v>16</v>
      </c>
      <c r="C398" s="33" t="s">
        <v>482</v>
      </c>
      <c r="D398" s="33" t="s">
        <v>23</v>
      </c>
      <c r="E398" s="8" t="s">
        <v>16</v>
      </c>
      <c r="F398" s="33">
        <v>4</v>
      </c>
      <c r="G398" s="8" t="s">
        <v>402</v>
      </c>
      <c r="H398" s="8" t="s">
        <v>20</v>
      </c>
      <c r="I398" s="20">
        <f>289*F398</f>
        <v>1156</v>
      </c>
      <c r="J398" s="33"/>
      <c r="K398" s="33"/>
      <c r="L398" s="8">
        <f>I398+K399+K400</f>
        <v>1330</v>
      </c>
      <c r="M398" s="8">
        <v>15</v>
      </c>
      <c r="N398" s="8">
        <f>L398*3+M398</f>
        <v>4005</v>
      </c>
    </row>
    <row r="399" s="1" customFormat="1" ht="12.6" customHeight="1" spans="1:14">
      <c r="A399" s="10" t="str">
        <f>IF(B399="户主",COUNTIF($B$5:B399,$B$5),"")</f>
        <v/>
      </c>
      <c r="B399" s="8" t="s">
        <v>21</v>
      </c>
      <c r="C399" s="8" t="s">
        <v>483</v>
      </c>
      <c r="D399" s="8" t="s">
        <v>18</v>
      </c>
      <c r="E399" s="8" t="s">
        <v>30</v>
      </c>
      <c r="F399" s="8"/>
      <c r="G399" s="8" t="s">
        <v>402</v>
      </c>
      <c r="H399" s="8" t="s">
        <v>20</v>
      </c>
      <c r="I399" s="8"/>
      <c r="J399" s="8">
        <v>3</v>
      </c>
      <c r="K399" s="22">
        <v>87</v>
      </c>
      <c r="L399" s="8"/>
      <c r="M399" s="8"/>
      <c r="N399" s="8"/>
    </row>
    <row r="400" s="1" customFormat="1" ht="12.6" customHeight="1" spans="1:14">
      <c r="A400" s="10" t="str">
        <f>IF(B400="户主",COUNTIF($B$5:B400,$B$5),"")</f>
        <v/>
      </c>
      <c r="B400" s="8" t="s">
        <v>21</v>
      </c>
      <c r="C400" s="8" t="s">
        <v>484</v>
      </c>
      <c r="D400" s="8" t="s">
        <v>18</v>
      </c>
      <c r="E400" s="8" t="s">
        <v>30</v>
      </c>
      <c r="F400" s="8"/>
      <c r="G400" s="8" t="s">
        <v>402</v>
      </c>
      <c r="H400" s="8" t="s">
        <v>20</v>
      </c>
      <c r="I400" s="8"/>
      <c r="J400" s="8">
        <v>3</v>
      </c>
      <c r="K400" s="22">
        <v>87</v>
      </c>
      <c r="L400" s="8"/>
      <c r="M400" s="8"/>
      <c r="N400" s="8"/>
    </row>
    <row r="401" s="1" customFormat="1" ht="12.6" customHeight="1" spans="1:14">
      <c r="A401" s="10" t="str">
        <f>IF(B401="户主",COUNTIF($B$5:B401,$B$5),"")</f>
        <v/>
      </c>
      <c r="B401" s="8" t="s">
        <v>21</v>
      </c>
      <c r="C401" s="8" t="s">
        <v>485</v>
      </c>
      <c r="D401" s="8" t="s">
        <v>23</v>
      </c>
      <c r="E401" s="8" t="s">
        <v>149</v>
      </c>
      <c r="F401" s="8"/>
      <c r="G401" s="8" t="s">
        <v>402</v>
      </c>
      <c r="H401" s="8" t="s">
        <v>20</v>
      </c>
      <c r="I401" s="8"/>
      <c r="J401" s="8"/>
      <c r="K401" s="8"/>
      <c r="L401" s="8"/>
      <c r="M401" s="8"/>
      <c r="N401" s="8"/>
    </row>
    <row r="402" s="3" customFormat="1" ht="12.6" customHeight="1" spans="1:251">
      <c r="A402" s="30" t="str">
        <f>IF(B402="户主",COUNTIF($B$5:B402,$B$5),"")</f>
        <v/>
      </c>
      <c r="B402" s="10" t="s">
        <v>21</v>
      </c>
      <c r="C402" s="8" t="s">
        <v>486</v>
      </c>
      <c r="D402" s="8" t="s">
        <v>23</v>
      </c>
      <c r="E402" s="8" t="s">
        <v>26</v>
      </c>
      <c r="F402" s="8"/>
      <c r="G402" s="10" t="s">
        <v>399</v>
      </c>
      <c r="H402" s="8" t="s">
        <v>38</v>
      </c>
      <c r="I402" s="8"/>
      <c r="J402" s="8"/>
      <c r="K402" s="8"/>
      <c r="L402" s="8"/>
      <c r="M402" s="8"/>
      <c r="N402" s="1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4"/>
      <c r="IQ402" s="4"/>
    </row>
    <row r="403" s="3" customFormat="1" ht="12.6" customHeight="1" spans="1:251">
      <c r="A403" s="10">
        <f>IF(B403="户主",COUNTIF($B$5:B403,$B$5),"")</f>
        <v>159</v>
      </c>
      <c r="B403" s="12" t="s">
        <v>16</v>
      </c>
      <c r="C403" s="8" t="s">
        <v>487</v>
      </c>
      <c r="D403" s="12" t="s">
        <v>18</v>
      </c>
      <c r="E403" s="10" t="s">
        <v>16</v>
      </c>
      <c r="F403" s="8">
        <v>1</v>
      </c>
      <c r="G403" s="41" t="s">
        <v>402</v>
      </c>
      <c r="H403" s="8" t="s">
        <v>38</v>
      </c>
      <c r="I403" s="21">
        <f>F403*245</f>
        <v>245</v>
      </c>
      <c r="J403" s="8"/>
      <c r="K403" s="8"/>
      <c r="L403" s="8">
        <f>I403+K403</f>
        <v>245</v>
      </c>
      <c r="M403" s="8">
        <v>15</v>
      </c>
      <c r="N403" s="8">
        <f>L403*3+M403</f>
        <v>750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4"/>
      <c r="IQ403" s="4"/>
    </row>
    <row r="404" s="3" customFormat="1" ht="12.6" customHeight="1" spans="1:251">
      <c r="A404" s="10">
        <f>IF(B404="户主",COUNTIF($B$5:B404,$B$5),"")</f>
        <v>160</v>
      </c>
      <c r="B404" s="10" t="s">
        <v>16</v>
      </c>
      <c r="C404" s="8" t="s">
        <v>488</v>
      </c>
      <c r="D404" s="10" t="s">
        <v>18</v>
      </c>
      <c r="E404" s="10" t="s">
        <v>16</v>
      </c>
      <c r="F404" s="8">
        <v>2</v>
      </c>
      <c r="G404" s="41" t="s">
        <v>402</v>
      </c>
      <c r="H404" s="8" t="s">
        <v>20</v>
      </c>
      <c r="I404" s="21">
        <f>F404*289</f>
        <v>578</v>
      </c>
      <c r="J404" s="8">
        <v>4</v>
      </c>
      <c r="K404" s="8">
        <v>145</v>
      </c>
      <c r="L404" s="8">
        <f>I404+K404</f>
        <v>723</v>
      </c>
      <c r="M404" s="8">
        <v>15</v>
      </c>
      <c r="N404" s="8">
        <f>L404*3+M404</f>
        <v>2184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4"/>
      <c r="IQ404" s="4"/>
    </row>
    <row r="405" s="1" customFormat="1" ht="12.6" customHeight="1" spans="1:251">
      <c r="A405" s="10" t="str">
        <f>IF(B405="户主",COUNTIF($B$5:B405,$B$5),"")</f>
        <v/>
      </c>
      <c r="B405" s="10" t="s">
        <v>21</v>
      </c>
      <c r="C405" s="41" t="s">
        <v>489</v>
      </c>
      <c r="D405" s="8" t="s">
        <v>23</v>
      </c>
      <c r="E405" s="8" t="s">
        <v>149</v>
      </c>
      <c r="F405" s="8"/>
      <c r="G405" s="41" t="s">
        <v>402</v>
      </c>
      <c r="H405" s="8" t="s">
        <v>20</v>
      </c>
      <c r="I405" s="8"/>
      <c r="J405" s="8"/>
      <c r="K405" s="8"/>
      <c r="L405" s="8"/>
      <c r="M405" s="8"/>
      <c r="N405" s="8"/>
      <c r="IP405" s="4"/>
      <c r="IQ405" s="4"/>
    </row>
    <row r="406" s="1" customFormat="1" ht="12.6" customHeight="1" spans="1:251">
      <c r="A406" s="10">
        <f>IF(B406="户主",COUNTIF($B$5:B406,$B$5),"")</f>
        <v>161</v>
      </c>
      <c r="B406" s="8" t="s">
        <v>16</v>
      </c>
      <c r="C406" s="8" t="s">
        <v>490</v>
      </c>
      <c r="D406" s="8" t="s">
        <v>23</v>
      </c>
      <c r="E406" s="8" t="s">
        <v>16</v>
      </c>
      <c r="F406" s="8">
        <v>3</v>
      </c>
      <c r="G406" s="10" t="s">
        <v>402</v>
      </c>
      <c r="H406" s="8" t="s">
        <v>38</v>
      </c>
      <c r="I406" s="21">
        <f>F406*245</f>
        <v>735</v>
      </c>
      <c r="J406" s="8"/>
      <c r="K406" s="8"/>
      <c r="L406" s="8">
        <f>I406+K406+K407+K408</f>
        <v>822</v>
      </c>
      <c r="M406" s="8">
        <v>15</v>
      </c>
      <c r="N406" s="8">
        <f>L406*3+M406</f>
        <v>2481</v>
      </c>
      <c r="IP406" s="4"/>
      <c r="IQ406" s="4"/>
    </row>
    <row r="407" s="1" customFormat="1" ht="12.6" customHeight="1" spans="1:251">
      <c r="A407" s="10" t="str">
        <f>IF(B407="户主",COUNTIF($B$5:B407,$B$5),"")</f>
        <v/>
      </c>
      <c r="B407" s="10" t="s">
        <v>21</v>
      </c>
      <c r="C407" s="40" t="s">
        <v>491</v>
      </c>
      <c r="D407" s="8" t="s">
        <v>18</v>
      </c>
      <c r="E407" s="8" t="s">
        <v>492</v>
      </c>
      <c r="F407" s="8"/>
      <c r="G407" s="10" t="s">
        <v>402</v>
      </c>
      <c r="H407" s="8" t="s">
        <v>38</v>
      </c>
      <c r="I407" s="8"/>
      <c r="J407" s="8"/>
      <c r="K407" s="8"/>
      <c r="L407" s="8"/>
      <c r="M407" s="8"/>
      <c r="N407" s="8"/>
      <c r="IP407" s="4"/>
      <c r="IQ407" s="4"/>
    </row>
    <row r="408" s="1" customFormat="1" ht="12.6" customHeight="1" spans="1:251">
      <c r="A408" s="10" t="str">
        <f>IF(B408="户主",COUNTIF($B$5:B408,$B$5),"")</f>
        <v/>
      </c>
      <c r="B408" s="10" t="s">
        <v>21</v>
      </c>
      <c r="C408" s="40" t="s">
        <v>493</v>
      </c>
      <c r="D408" s="8" t="s">
        <v>23</v>
      </c>
      <c r="E408" s="8" t="s">
        <v>202</v>
      </c>
      <c r="F408" s="8"/>
      <c r="G408" s="10" t="s">
        <v>402</v>
      </c>
      <c r="H408" s="8" t="s">
        <v>38</v>
      </c>
      <c r="I408" s="8"/>
      <c r="J408" s="8">
        <v>3</v>
      </c>
      <c r="K408" s="8">
        <v>87</v>
      </c>
      <c r="L408" s="8"/>
      <c r="M408" s="8"/>
      <c r="N408" s="8"/>
      <c r="IP408" s="4"/>
      <c r="IQ408" s="4"/>
    </row>
    <row r="409" s="1" customFormat="1" ht="12.6" customHeight="1" spans="1:14">
      <c r="A409" s="10">
        <f>IF(B409="户主",COUNTIF($B$5:B409,$B$5),"")</f>
        <v>162</v>
      </c>
      <c r="B409" s="12" t="s">
        <v>16</v>
      </c>
      <c r="C409" s="10" t="s">
        <v>494</v>
      </c>
      <c r="D409" s="12" t="s">
        <v>18</v>
      </c>
      <c r="E409" s="10" t="s">
        <v>16</v>
      </c>
      <c r="F409" s="10">
        <v>3</v>
      </c>
      <c r="G409" s="10" t="s">
        <v>495</v>
      </c>
      <c r="H409" s="10" t="s">
        <v>38</v>
      </c>
      <c r="I409" s="20">
        <f>245*F409</f>
        <v>735</v>
      </c>
      <c r="J409" s="10">
        <v>5</v>
      </c>
      <c r="K409" s="8">
        <v>87</v>
      </c>
      <c r="L409" s="8">
        <f>I409+K409+K410</f>
        <v>967</v>
      </c>
      <c r="M409" s="8">
        <v>15</v>
      </c>
      <c r="N409" s="8">
        <f>L409*3+M409</f>
        <v>2916</v>
      </c>
    </row>
    <row r="410" s="1" customFormat="1" ht="12.6" customHeight="1" spans="1:14">
      <c r="A410" s="10" t="str">
        <f>IF(B410="户主",COUNTIF($B$5:B410,$B$5),"")</f>
        <v/>
      </c>
      <c r="B410" s="10" t="s">
        <v>21</v>
      </c>
      <c r="C410" s="10" t="s">
        <v>496</v>
      </c>
      <c r="D410" s="12" t="s">
        <v>23</v>
      </c>
      <c r="E410" s="10" t="s">
        <v>85</v>
      </c>
      <c r="F410" s="10"/>
      <c r="G410" s="10" t="s">
        <v>495</v>
      </c>
      <c r="H410" s="10" t="s">
        <v>38</v>
      </c>
      <c r="I410" s="10"/>
      <c r="J410" s="10">
        <v>6</v>
      </c>
      <c r="K410" s="10">
        <v>145</v>
      </c>
      <c r="L410" s="8"/>
      <c r="M410" s="8"/>
      <c r="N410" s="8"/>
    </row>
    <row r="411" s="1" customFormat="1" ht="12.6" customHeight="1" spans="1:14">
      <c r="A411" s="10" t="str">
        <f>IF(B411="户主",COUNTIF($B$5:B411,$B$5),"")</f>
        <v/>
      </c>
      <c r="B411" s="10" t="s">
        <v>21</v>
      </c>
      <c r="C411" s="10" t="s">
        <v>497</v>
      </c>
      <c r="D411" s="12" t="s">
        <v>18</v>
      </c>
      <c r="E411" s="10" t="s">
        <v>498</v>
      </c>
      <c r="F411" s="10"/>
      <c r="G411" s="10" t="s">
        <v>495</v>
      </c>
      <c r="H411" s="10" t="s">
        <v>38</v>
      </c>
      <c r="I411" s="10"/>
      <c r="J411" s="10"/>
      <c r="K411" s="10"/>
      <c r="L411" s="8"/>
      <c r="M411" s="8"/>
      <c r="N411" s="8"/>
    </row>
    <row r="412" s="1" customFormat="1" ht="12.6" customHeight="1" spans="1:14">
      <c r="A412" s="10">
        <f>IF(B412="户主",COUNTIF($B$5:B412,$B$5),"")</f>
        <v>163</v>
      </c>
      <c r="B412" s="12" t="s">
        <v>16</v>
      </c>
      <c r="C412" s="10" t="s">
        <v>499</v>
      </c>
      <c r="D412" s="12" t="s">
        <v>18</v>
      </c>
      <c r="E412" s="10" t="s">
        <v>16</v>
      </c>
      <c r="F412" s="10">
        <v>1</v>
      </c>
      <c r="G412" s="10" t="s">
        <v>495</v>
      </c>
      <c r="H412" s="10" t="s">
        <v>38</v>
      </c>
      <c r="I412" s="20">
        <f>245*F412</f>
        <v>245</v>
      </c>
      <c r="J412" s="10"/>
      <c r="K412" s="8"/>
      <c r="L412" s="8">
        <f>I412+K412</f>
        <v>245</v>
      </c>
      <c r="M412" s="8">
        <v>15</v>
      </c>
      <c r="N412" s="8">
        <f>L412*3+M412</f>
        <v>750</v>
      </c>
    </row>
    <row r="413" s="1" customFormat="1" ht="12.6" customHeight="1" spans="1:14">
      <c r="A413" s="10">
        <f>IF(B413="户主",COUNTIF($B$5:B413,$B$5),"")</f>
        <v>164</v>
      </c>
      <c r="B413" s="12" t="s">
        <v>16</v>
      </c>
      <c r="C413" s="10" t="s">
        <v>500</v>
      </c>
      <c r="D413" s="12" t="s">
        <v>18</v>
      </c>
      <c r="E413" s="10" t="s">
        <v>16</v>
      </c>
      <c r="F413" s="10">
        <v>3</v>
      </c>
      <c r="G413" s="10" t="s">
        <v>501</v>
      </c>
      <c r="H413" s="10" t="s">
        <v>20</v>
      </c>
      <c r="I413" s="20">
        <f>289*F413</f>
        <v>867</v>
      </c>
      <c r="J413" s="10">
        <v>4</v>
      </c>
      <c r="K413" s="8">
        <v>145</v>
      </c>
      <c r="L413" s="8">
        <f>I413+K413+K414+K415</f>
        <v>1099</v>
      </c>
      <c r="M413" s="8">
        <v>15</v>
      </c>
      <c r="N413" s="8">
        <f>L413*3+M413</f>
        <v>3312</v>
      </c>
    </row>
    <row r="414" s="1" customFormat="1" ht="12.6" customHeight="1" spans="1:14">
      <c r="A414" s="10" t="str">
        <f>IF(B414="户主",COUNTIF($B$5:B414,$B$5),"")</f>
        <v/>
      </c>
      <c r="B414" s="10" t="s">
        <v>21</v>
      </c>
      <c r="C414" s="10" t="s">
        <v>502</v>
      </c>
      <c r="D414" s="12" t="s">
        <v>18</v>
      </c>
      <c r="E414" s="10" t="s">
        <v>90</v>
      </c>
      <c r="F414" s="10"/>
      <c r="G414" s="10" t="s">
        <v>501</v>
      </c>
      <c r="H414" s="10" t="s">
        <v>20</v>
      </c>
      <c r="I414" s="10"/>
      <c r="J414" s="10">
        <v>5</v>
      </c>
      <c r="K414" s="10">
        <v>87</v>
      </c>
      <c r="L414" s="8"/>
      <c r="M414" s="8"/>
      <c r="N414" s="8"/>
    </row>
    <row r="415" s="3" customFormat="1" ht="12.6" customHeight="1" spans="1:251">
      <c r="A415" s="30" t="str">
        <f>IF(B415="户主",COUNTIF($B$5:B415,$B$5),"")</f>
        <v/>
      </c>
      <c r="B415" s="10" t="s">
        <v>21</v>
      </c>
      <c r="C415" s="8" t="s">
        <v>503</v>
      </c>
      <c r="D415" s="8" t="s">
        <v>23</v>
      </c>
      <c r="E415" s="8" t="s">
        <v>149</v>
      </c>
      <c r="F415" s="8"/>
      <c r="G415" s="41" t="s">
        <v>402</v>
      </c>
      <c r="H415" s="8" t="s">
        <v>20</v>
      </c>
      <c r="I415" s="8"/>
      <c r="J415" s="8"/>
      <c r="K415" s="8"/>
      <c r="L415" s="8"/>
      <c r="M415" s="8"/>
      <c r="N415" s="1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4"/>
      <c r="IQ415" s="4"/>
    </row>
    <row r="416" s="1" customFormat="1" ht="12.6" customHeight="1" spans="1:14">
      <c r="A416" s="10">
        <f>IF(B416="户主",COUNTIF($B$5:B416,$B$5),"")</f>
        <v>165</v>
      </c>
      <c r="B416" s="12" t="s">
        <v>16</v>
      </c>
      <c r="C416" s="10" t="s">
        <v>504</v>
      </c>
      <c r="D416" s="12" t="s">
        <v>18</v>
      </c>
      <c r="E416" s="10" t="s">
        <v>16</v>
      </c>
      <c r="F416" s="10">
        <v>2</v>
      </c>
      <c r="G416" s="10" t="s">
        <v>495</v>
      </c>
      <c r="H416" s="10" t="s">
        <v>20</v>
      </c>
      <c r="I416" s="20">
        <f>289*F416</f>
        <v>578</v>
      </c>
      <c r="J416" s="10"/>
      <c r="K416" s="10"/>
      <c r="L416" s="8">
        <f>I416+K417</f>
        <v>636</v>
      </c>
      <c r="M416" s="8">
        <v>15</v>
      </c>
      <c r="N416" s="8">
        <f>L416*3+M416</f>
        <v>1923</v>
      </c>
    </row>
    <row r="417" s="1" customFormat="1" ht="12.6" customHeight="1" spans="1:14">
      <c r="A417" s="10" t="str">
        <f>IF(B417="户主",COUNTIF($B$5:B417,$B$5),"")</f>
        <v/>
      </c>
      <c r="B417" s="10" t="s">
        <v>21</v>
      </c>
      <c r="C417" s="10" t="s">
        <v>505</v>
      </c>
      <c r="D417" s="12" t="s">
        <v>18</v>
      </c>
      <c r="E417" s="10" t="s">
        <v>90</v>
      </c>
      <c r="F417" s="10"/>
      <c r="G417" s="10" t="s">
        <v>495</v>
      </c>
      <c r="H417" s="10" t="s">
        <v>20</v>
      </c>
      <c r="I417" s="10"/>
      <c r="J417" s="10">
        <v>2</v>
      </c>
      <c r="K417" s="10">
        <v>58</v>
      </c>
      <c r="L417" s="8"/>
      <c r="M417" s="8"/>
      <c r="N417" s="8"/>
    </row>
    <row r="418" s="1" customFormat="1" ht="12.6" customHeight="1" spans="1:14">
      <c r="A418" s="10">
        <f>IF(B418="户主",COUNTIF($B$5:B418,$B$5),"")</f>
        <v>166</v>
      </c>
      <c r="B418" s="12" t="s">
        <v>16</v>
      </c>
      <c r="C418" s="10" t="s">
        <v>506</v>
      </c>
      <c r="D418" s="12" t="s">
        <v>18</v>
      </c>
      <c r="E418" s="10" t="s">
        <v>16</v>
      </c>
      <c r="F418" s="10">
        <v>3</v>
      </c>
      <c r="G418" s="10" t="s">
        <v>495</v>
      </c>
      <c r="H418" s="10" t="s">
        <v>38</v>
      </c>
      <c r="I418" s="20">
        <f>245*F418</f>
        <v>735</v>
      </c>
      <c r="J418" s="10"/>
      <c r="K418" s="10"/>
      <c r="L418" s="8">
        <f>I418+K418+K419+K402</f>
        <v>735</v>
      </c>
      <c r="M418" s="8">
        <v>15</v>
      </c>
      <c r="N418" s="8">
        <f>L418*3+M418</f>
        <v>2220</v>
      </c>
    </row>
    <row r="419" s="1" customFormat="1" ht="12.6" customHeight="1" spans="1:14">
      <c r="A419" s="10" t="str">
        <f>IF(B419="户主",COUNTIF($B$5:B419,$B$5),"")</f>
        <v/>
      </c>
      <c r="B419" s="10" t="s">
        <v>21</v>
      </c>
      <c r="C419" s="10" t="s">
        <v>507</v>
      </c>
      <c r="D419" s="12" t="s">
        <v>18</v>
      </c>
      <c r="E419" s="10" t="s">
        <v>498</v>
      </c>
      <c r="F419" s="10"/>
      <c r="G419" s="10" t="s">
        <v>495</v>
      </c>
      <c r="H419" s="10" t="s">
        <v>38</v>
      </c>
      <c r="I419" s="10"/>
      <c r="J419" s="10"/>
      <c r="K419" s="10"/>
      <c r="L419" s="8"/>
      <c r="M419" s="8"/>
      <c r="N419" s="8"/>
    </row>
    <row r="420" s="1" customFormat="1" ht="12.6" customHeight="1" spans="1:14">
      <c r="A420" s="10">
        <f>IF(B420="户主",COUNTIF($B$5:B420,$B$5),"")</f>
        <v>167</v>
      </c>
      <c r="B420" s="12" t="s">
        <v>16</v>
      </c>
      <c r="C420" s="10" t="s">
        <v>508</v>
      </c>
      <c r="D420" s="12" t="s">
        <v>18</v>
      </c>
      <c r="E420" s="10" t="s">
        <v>16</v>
      </c>
      <c r="F420" s="10">
        <v>1</v>
      </c>
      <c r="G420" s="10" t="s">
        <v>501</v>
      </c>
      <c r="H420" s="10" t="s">
        <v>20</v>
      </c>
      <c r="I420" s="20">
        <f>F420*289</f>
        <v>289</v>
      </c>
      <c r="J420" s="10">
        <v>2</v>
      </c>
      <c r="K420" s="8">
        <v>58</v>
      </c>
      <c r="L420" s="8">
        <f>I420+K420</f>
        <v>347</v>
      </c>
      <c r="M420" s="8">
        <v>15</v>
      </c>
      <c r="N420" s="8">
        <f>L420*3+M420</f>
        <v>1056</v>
      </c>
    </row>
    <row r="421" s="1" customFormat="1" ht="12.6" customHeight="1" spans="1:14">
      <c r="A421" s="10">
        <f>IF(B421="户主",COUNTIF($B$5:B421,$B$5),"")</f>
        <v>168</v>
      </c>
      <c r="B421" s="12" t="s">
        <v>16</v>
      </c>
      <c r="C421" s="10" t="s">
        <v>509</v>
      </c>
      <c r="D421" s="12" t="s">
        <v>18</v>
      </c>
      <c r="E421" s="10" t="s">
        <v>16</v>
      </c>
      <c r="F421" s="10">
        <v>3</v>
      </c>
      <c r="G421" s="10" t="s">
        <v>501</v>
      </c>
      <c r="H421" s="10" t="s">
        <v>20</v>
      </c>
      <c r="I421" s="20">
        <f>F421*289</f>
        <v>867</v>
      </c>
      <c r="J421" s="10"/>
      <c r="K421" s="10"/>
      <c r="L421" s="8">
        <f>I421+K421</f>
        <v>867</v>
      </c>
      <c r="M421" s="8">
        <v>15</v>
      </c>
      <c r="N421" s="8">
        <f>L421*3+M421</f>
        <v>2616</v>
      </c>
    </row>
    <row r="422" s="1" customFormat="1" ht="12.6" customHeight="1" spans="1:14">
      <c r="A422" s="10" t="str">
        <f>IF(B422="户主",COUNTIF($B$5:B422,$B$5),"")</f>
        <v/>
      </c>
      <c r="B422" s="10" t="s">
        <v>21</v>
      </c>
      <c r="C422" s="10" t="s">
        <v>510</v>
      </c>
      <c r="D422" s="12" t="s">
        <v>23</v>
      </c>
      <c r="E422" s="10" t="s">
        <v>85</v>
      </c>
      <c r="F422" s="10"/>
      <c r="G422" s="10" t="s">
        <v>501</v>
      </c>
      <c r="H422" s="10" t="s">
        <v>20</v>
      </c>
      <c r="I422" s="10"/>
      <c r="J422" s="10"/>
      <c r="K422" s="10"/>
      <c r="L422" s="8"/>
      <c r="M422" s="8"/>
      <c r="N422" s="8"/>
    </row>
    <row r="423" s="1" customFormat="1" ht="12.6" customHeight="1" spans="1:14">
      <c r="A423" s="10" t="str">
        <f>IF(B423="户主",COUNTIF($B$5:B423,$B$5),"")</f>
        <v/>
      </c>
      <c r="B423" s="10" t="s">
        <v>21</v>
      </c>
      <c r="C423" s="10" t="s">
        <v>511</v>
      </c>
      <c r="D423" s="12" t="s">
        <v>23</v>
      </c>
      <c r="E423" s="10" t="s">
        <v>26</v>
      </c>
      <c r="F423" s="10"/>
      <c r="G423" s="10" t="s">
        <v>501</v>
      </c>
      <c r="H423" s="10" t="s">
        <v>20</v>
      </c>
      <c r="I423" s="10"/>
      <c r="J423" s="10"/>
      <c r="K423" s="10"/>
      <c r="L423" s="8"/>
      <c r="M423" s="8"/>
      <c r="N423" s="8"/>
    </row>
    <row r="424" s="1" customFormat="1" ht="12.6" customHeight="1" spans="1:14">
      <c r="A424" s="10">
        <f>IF(B424="户主",COUNTIF($B$5:B424,$B$5),"")</f>
        <v>169</v>
      </c>
      <c r="B424" s="12" t="s">
        <v>16</v>
      </c>
      <c r="C424" s="10" t="s">
        <v>512</v>
      </c>
      <c r="D424" s="12" t="s">
        <v>18</v>
      </c>
      <c r="E424" s="10" t="s">
        <v>16</v>
      </c>
      <c r="F424" s="10">
        <v>6</v>
      </c>
      <c r="G424" s="10" t="s">
        <v>513</v>
      </c>
      <c r="H424" s="10" t="s">
        <v>38</v>
      </c>
      <c r="I424" s="20">
        <f>245*F424</f>
        <v>1470</v>
      </c>
      <c r="J424" s="10"/>
      <c r="K424" s="10"/>
      <c r="L424" s="8">
        <f>I424+K424+K425+K426+K427+K428+K429</f>
        <v>1702</v>
      </c>
      <c r="M424" s="8">
        <v>15</v>
      </c>
      <c r="N424" s="8">
        <f>L424*3+M424</f>
        <v>5121</v>
      </c>
    </row>
    <row r="425" s="1" customFormat="1" ht="12.6" customHeight="1" spans="1:14">
      <c r="A425" s="10" t="str">
        <f>IF(B425="户主",COUNTIF($B$5:B425,$B$5),"")</f>
        <v/>
      </c>
      <c r="B425" s="10" t="s">
        <v>21</v>
      </c>
      <c r="C425" s="10" t="s">
        <v>514</v>
      </c>
      <c r="D425" s="12" t="s">
        <v>23</v>
      </c>
      <c r="E425" s="10" t="s">
        <v>85</v>
      </c>
      <c r="F425" s="10"/>
      <c r="G425" s="10" t="s">
        <v>513</v>
      </c>
      <c r="H425" s="10" t="s">
        <v>38</v>
      </c>
      <c r="I425" s="10"/>
      <c r="J425" s="10">
        <v>4</v>
      </c>
      <c r="K425" s="8">
        <v>145</v>
      </c>
      <c r="L425" s="8"/>
      <c r="M425" s="8"/>
      <c r="N425" s="8"/>
    </row>
    <row r="426" s="1" customFormat="1" ht="12.6" customHeight="1" spans="1:14">
      <c r="A426" s="10" t="str">
        <f>IF(B426="户主",COUNTIF($B$5:B426,$B$5),"")</f>
        <v/>
      </c>
      <c r="B426" s="10" t="s">
        <v>21</v>
      </c>
      <c r="C426" s="10" t="s">
        <v>515</v>
      </c>
      <c r="D426" s="12" t="s">
        <v>23</v>
      </c>
      <c r="E426" s="10" t="s">
        <v>349</v>
      </c>
      <c r="F426" s="10"/>
      <c r="G426" s="10" t="s">
        <v>513</v>
      </c>
      <c r="H426" s="10" t="s">
        <v>38</v>
      </c>
      <c r="I426" s="10"/>
      <c r="J426" s="10"/>
      <c r="K426" s="22"/>
      <c r="L426" s="8"/>
      <c r="M426" s="8"/>
      <c r="N426" s="8"/>
    </row>
    <row r="427" s="1" customFormat="1" ht="12.6" customHeight="1" spans="1:14">
      <c r="A427" s="10" t="str">
        <f>IF(B427="户主",COUNTIF($B$5:B427,$B$5),"")</f>
        <v/>
      </c>
      <c r="B427" s="10" t="s">
        <v>21</v>
      </c>
      <c r="C427" s="10" t="s">
        <v>516</v>
      </c>
      <c r="D427" s="12" t="s">
        <v>18</v>
      </c>
      <c r="E427" s="10" t="s">
        <v>155</v>
      </c>
      <c r="F427" s="10"/>
      <c r="G427" s="10" t="s">
        <v>513</v>
      </c>
      <c r="H427" s="10" t="s">
        <v>38</v>
      </c>
      <c r="I427" s="10"/>
      <c r="J427" s="10">
        <v>3</v>
      </c>
      <c r="K427" s="22">
        <v>87</v>
      </c>
      <c r="L427" s="8"/>
      <c r="M427" s="8"/>
      <c r="N427" s="8"/>
    </row>
    <row r="428" s="1" customFormat="1" ht="12.6" customHeight="1" spans="1:251">
      <c r="A428" s="30" t="str">
        <f>IF(B428="户主",COUNTIF($B$5:B428,$B$5),"")</f>
        <v/>
      </c>
      <c r="B428" s="10" t="s">
        <v>21</v>
      </c>
      <c r="C428" s="8" t="s">
        <v>517</v>
      </c>
      <c r="D428" s="8" t="s">
        <v>18</v>
      </c>
      <c r="E428" s="8" t="s">
        <v>90</v>
      </c>
      <c r="F428" s="8"/>
      <c r="G428" s="10" t="s">
        <v>402</v>
      </c>
      <c r="H428" s="8" t="s">
        <v>38</v>
      </c>
      <c r="I428" s="8"/>
      <c r="J428" s="8"/>
      <c r="K428" s="8"/>
      <c r="L428" s="8"/>
      <c r="M428" s="8"/>
      <c r="N428" s="10"/>
      <c r="IP428" s="4"/>
      <c r="IQ428" s="4"/>
    </row>
    <row r="429" s="1" customFormat="1" ht="12.6" customHeight="1" spans="1:251">
      <c r="A429" s="30" t="str">
        <f>IF(B429="户主",COUNTIF($B$5:B429,$B$5),"")</f>
        <v/>
      </c>
      <c r="B429" s="10" t="s">
        <v>21</v>
      </c>
      <c r="C429" s="8" t="s">
        <v>518</v>
      </c>
      <c r="D429" s="8" t="s">
        <v>23</v>
      </c>
      <c r="E429" s="8" t="s">
        <v>149</v>
      </c>
      <c r="F429" s="8"/>
      <c r="G429" s="10" t="s">
        <v>402</v>
      </c>
      <c r="H429" s="8" t="s">
        <v>38</v>
      </c>
      <c r="I429" s="8"/>
      <c r="J429" s="8"/>
      <c r="K429" s="8"/>
      <c r="L429" s="8"/>
      <c r="M429" s="8"/>
      <c r="N429" s="10"/>
      <c r="IP429" s="4"/>
      <c r="IQ429" s="4"/>
    </row>
    <row r="430" s="1" customFormat="1" ht="12.6" customHeight="1" spans="1:14">
      <c r="A430" s="10">
        <f>IF(B430="户主",COUNTIF($B$5:B430,$B$5),"")</f>
        <v>170</v>
      </c>
      <c r="B430" s="12" t="s">
        <v>16</v>
      </c>
      <c r="C430" s="10" t="s">
        <v>519</v>
      </c>
      <c r="D430" s="12" t="s">
        <v>18</v>
      </c>
      <c r="E430" s="10" t="s">
        <v>16</v>
      </c>
      <c r="F430" s="10">
        <v>2</v>
      </c>
      <c r="G430" s="10" t="s">
        <v>520</v>
      </c>
      <c r="H430" s="10" t="s">
        <v>20</v>
      </c>
      <c r="I430" s="20">
        <f>289*F430</f>
        <v>578</v>
      </c>
      <c r="J430" s="10"/>
      <c r="K430" s="10"/>
      <c r="L430" s="8">
        <f>I430+K430</f>
        <v>578</v>
      </c>
      <c r="M430" s="8">
        <v>15</v>
      </c>
      <c r="N430" s="8">
        <f>L430*3+M430</f>
        <v>1749</v>
      </c>
    </row>
    <row r="431" s="1" customFormat="1" ht="12.6" customHeight="1" spans="1:14">
      <c r="A431" s="10" t="str">
        <f>IF(B431="户主",COUNTIF($B$5:B431,$B$5),"")</f>
        <v/>
      </c>
      <c r="B431" s="10" t="s">
        <v>21</v>
      </c>
      <c r="C431" s="10" t="s">
        <v>521</v>
      </c>
      <c r="D431" s="12" t="s">
        <v>18</v>
      </c>
      <c r="E431" s="10" t="s">
        <v>522</v>
      </c>
      <c r="F431" s="10"/>
      <c r="G431" s="10" t="s">
        <v>520</v>
      </c>
      <c r="H431" s="10" t="s">
        <v>20</v>
      </c>
      <c r="I431" s="10"/>
      <c r="J431" s="10"/>
      <c r="K431" s="10"/>
      <c r="L431" s="8"/>
      <c r="M431" s="8"/>
      <c r="N431" s="8"/>
    </row>
    <row r="432" s="1" customFormat="1" ht="12.6" customHeight="1" spans="1:14">
      <c r="A432" s="10">
        <f>IF(B432="户主",COUNTIF($B$5:B432,$B$5),"")</f>
        <v>171</v>
      </c>
      <c r="B432" s="12" t="s">
        <v>16</v>
      </c>
      <c r="C432" s="10" t="s">
        <v>523</v>
      </c>
      <c r="D432" s="12" t="s">
        <v>18</v>
      </c>
      <c r="E432" s="10" t="s">
        <v>16</v>
      </c>
      <c r="F432" s="10">
        <v>3</v>
      </c>
      <c r="G432" s="10" t="s">
        <v>520</v>
      </c>
      <c r="H432" s="10" t="s">
        <v>38</v>
      </c>
      <c r="I432" s="20">
        <f>245*F432</f>
        <v>735</v>
      </c>
      <c r="J432" s="10">
        <v>4</v>
      </c>
      <c r="K432" s="8">
        <v>145</v>
      </c>
      <c r="L432" s="8">
        <f>I432+K432+K433+K434</f>
        <v>880</v>
      </c>
      <c r="M432" s="8">
        <v>15</v>
      </c>
      <c r="N432" s="8">
        <f>L432*3+M432</f>
        <v>2655</v>
      </c>
    </row>
    <row r="433" s="1" customFormat="1" ht="12.6" customHeight="1" spans="1:14">
      <c r="A433" s="10" t="str">
        <f>IF(B433="户主",COUNTIF($B$5:B433,$B$5),"")</f>
        <v/>
      </c>
      <c r="B433" s="10" t="s">
        <v>21</v>
      </c>
      <c r="C433" s="10" t="s">
        <v>524</v>
      </c>
      <c r="D433" s="12" t="s">
        <v>23</v>
      </c>
      <c r="E433" s="10" t="s">
        <v>85</v>
      </c>
      <c r="F433" s="10"/>
      <c r="G433" s="10" t="s">
        <v>520</v>
      </c>
      <c r="H433" s="10" t="s">
        <v>38</v>
      </c>
      <c r="I433" s="10"/>
      <c r="J433" s="10"/>
      <c r="K433" s="10"/>
      <c r="L433" s="8"/>
      <c r="M433" s="8"/>
      <c r="N433" s="8"/>
    </row>
    <row r="434" s="1" customFormat="1" ht="12.6" customHeight="1" spans="1:251">
      <c r="A434" s="30" t="str">
        <f>IF(B434="户主",COUNTIF($B$5:B434,$B$5),"")</f>
        <v/>
      </c>
      <c r="B434" s="10" t="s">
        <v>21</v>
      </c>
      <c r="C434" s="8" t="s">
        <v>525</v>
      </c>
      <c r="D434" s="12" t="s">
        <v>18</v>
      </c>
      <c r="E434" s="10" t="s">
        <v>30</v>
      </c>
      <c r="F434" s="8"/>
      <c r="G434" s="10" t="s">
        <v>520</v>
      </c>
      <c r="H434" s="8" t="s">
        <v>38</v>
      </c>
      <c r="I434" s="8"/>
      <c r="J434" s="8"/>
      <c r="K434" s="8"/>
      <c r="L434" s="8"/>
      <c r="M434" s="8"/>
      <c r="N434" s="10"/>
      <c r="IP434" s="4"/>
      <c r="IQ434" s="4"/>
    </row>
    <row r="435" s="1" customFormat="1" ht="12.6" customHeight="1" spans="1:14">
      <c r="A435" s="10">
        <f>IF(B435="户主",COUNTIF($B$5:B435,$B$5),"")</f>
        <v>172</v>
      </c>
      <c r="B435" s="12" t="s">
        <v>16</v>
      </c>
      <c r="C435" s="10" t="s">
        <v>526</v>
      </c>
      <c r="D435" s="12" t="s">
        <v>18</v>
      </c>
      <c r="E435" s="10" t="s">
        <v>16</v>
      </c>
      <c r="F435" s="10">
        <v>4</v>
      </c>
      <c r="G435" s="10" t="s">
        <v>527</v>
      </c>
      <c r="H435" s="10" t="s">
        <v>42</v>
      </c>
      <c r="I435" s="20">
        <f>130*F435</f>
        <v>520</v>
      </c>
      <c r="J435" s="10"/>
      <c r="K435" s="10"/>
      <c r="L435" s="8">
        <f>I435+K437+K438</f>
        <v>607</v>
      </c>
      <c r="M435" s="8">
        <v>15</v>
      </c>
      <c r="N435" s="8">
        <f>L435*3+M435</f>
        <v>1836</v>
      </c>
    </row>
    <row r="436" s="1" customFormat="1" ht="12.6" customHeight="1" spans="1:14">
      <c r="A436" s="10" t="str">
        <f>IF(B436="户主",COUNTIF($B$5:B436,$B$5),"")</f>
        <v/>
      </c>
      <c r="B436" s="10" t="s">
        <v>21</v>
      </c>
      <c r="C436" s="10" t="s">
        <v>528</v>
      </c>
      <c r="D436" s="10" t="s">
        <v>23</v>
      </c>
      <c r="E436" s="10" t="s">
        <v>24</v>
      </c>
      <c r="F436" s="10"/>
      <c r="G436" s="10" t="s">
        <v>527</v>
      </c>
      <c r="H436" s="10" t="s">
        <v>42</v>
      </c>
      <c r="I436" s="10"/>
      <c r="J436" s="10"/>
      <c r="K436" s="22"/>
      <c r="L436" s="8"/>
      <c r="M436" s="8"/>
      <c r="N436" s="8"/>
    </row>
    <row r="437" s="1" customFormat="1" ht="12.6" customHeight="1" spans="1:14">
      <c r="A437" s="10" t="str">
        <f>IF(B437="户主",COUNTIF($B$5:B437,$B$5),"")</f>
        <v/>
      </c>
      <c r="B437" s="8" t="s">
        <v>21</v>
      </c>
      <c r="C437" s="8" t="s">
        <v>529</v>
      </c>
      <c r="D437" s="8" t="s">
        <v>18</v>
      </c>
      <c r="E437" s="8" t="s">
        <v>30</v>
      </c>
      <c r="F437" s="8"/>
      <c r="G437" s="10" t="s">
        <v>527</v>
      </c>
      <c r="H437" s="10" t="s">
        <v>42</v>
      </c>
      <c r="I437" s="8"/>
      <c r="J437" s="8"/>
      <c r="K437" s="8"/>
      <c r="L437" s="8"/>
      <c r="M437" s="8"/>
      <c r="N437" s="8"/>
    </row>
    <row r="438" s="1" customFormat="1" ht="12.6" customHeight="1" spans="1:14">
      <c r="A438" s="10" t="str">
        <f>IF(B438="户主",COUNTIF($B$5:B438,$B$5),"")</f>
        <v/>
      </c>
      <c r="B438" s="8" t="s">
        <v>21</v>
      </c>
      <c r="C438" s="8" t="s">
        <v>530</v>
      </c>
      <c r="D438" s="8" t="s">
        <v>23</v>
      </c>
      <c r="E438" s="8" t="s">
        <v>26</v>
      </c>
      <c r="F438" s="8"/>
      <c r="G438" s="10" t="s">
        <v>527</v>
      </c>
      <c r="H438" s="10" t="s">
        <v>42</v>
      </c>
      <c r="I438" s="8"/>
      <c r="J438" s="8">
        <v>3</v>
      </c>
      <c r="K438" s="8">
        <v>87</v>
      </c>
      <c r="L438" s="8"/>
      <c r="M438" s="8"/>
      <c r="N438" s="8"/>
    </row>
    <row r="439" s="1" customFormat="1" ht="12.6" customHeight="1" spans="1:14">
      <c r="A439" s="10">
        <f>IF(B439="户主",COUNTIF($B$5:B439,$B$5),"")</f>
        <v>173</v>
      </c>
      <c r="B439" s="10" t="s">
        <v>16</v>
      </c>
      <c r="C439" s="10" t="s">
        <v>531</v>
      </c>
      <c r="D439" s="12" t="s">
        <v>18</v>
      </c>
      <c r="E439" s="10" t="s">
        <v>16</v>
      </c>
      <c r="F439" s="10">
        <v>3</v>
      </c>
      <c r="G439" s="10" t="s">
        <v>527</v>
      </c>
      <c r="H439" s="10" t="s">
        <v>38</v>
      </c>
      <c r="I439" s="20">
        <f>245*F439</f>
        <v>735</v>
      </c>
      <c r="J439" s="8"/>
      <c r="K439" s="8"/>
      <c r="L439" s="8">
        <f>I439+K440</f>
        <v>822</v>
      </c>
      <c r="M439" s="8">
        <v>15</v>
      </c>
      <c r="N439" s="8">
        <f>L439*3+M439</f>
        <v>2481</v>
      </c>
    </row>
    <row r="440" s="1" customFormat="1" ht="12.6" customHeight="1" spans="1:14">
      <c r="A440" s="10" t="str">
        <f>IF(B440="户主",COUNTIF($B$5:B440,$B$5),"")</f>
        <v/>
      </c>
      <c r="B440" s="10" t="s">
        <v>21</v>
      </c>
      <c r="C440" s="10" t="s">
        <v>532</v>
      </c>
      <c r="D440" s="12" t="s">
        <v>18</v>
      </c>
      <c r="E440" s="10" t="s">
        <v>47</v>
      </c>
      <c r="F440" s="10"/>
      <c r="G440" s="10" t="s">
        <v>527</v>
      </c>
      <c r="H440" s="10" t="s">
        <v>38</v>
      </c>
      <c r="I440" s="8"/>
      <c r="J440" s="8">
        <v>5</v>
      </c>
      <c r="K440" s="8">
        <v>87</v>
      </c>
      <c r="L440" s="8"/>
      <c r="M440" s="8"/>
      <c r="N440" s="8"/>
    </row>
    <row r="441" s="1" customFormat="1" ht="12.6" customHeight="1" spans="1:14">
      <c r="A441" s="10" t="str">
        <f>IF(B441="户主",COUNTIF($B$5:B441,$B$5),"")</f>
        <v/>
      </c>
      <c r="B441" s="12" t="s">
        <v>21</v>
      </c>
      <c r="C441" s="10" t="s">
        <v>533</v>
      </c>
      <c r="D441" s="12" t="s">
        <v>23</v>
      </c>
      <c r="E441" s="10" t="s">
        <v>24</v>
      </c>
      <c r="F441" s="10"/>
      <c r="G441" s="10" t="s">
        <v>527</v>
      </c>
      <c r="H441" s="10" t="s">
        <v>38</v>
      </c>
      <c r="I441" s="8"/>
      <c r="J441" s="8"/>
      <c r="K441" s="8"/>
      <c r="L441" s="8"/>
      <c r="M441" s="8"/>
      <c r="N441" s="8"/>
    </row>
    <row r="442" s="1" customFormat="1" ht="12.6" customHeight="1" spans="1:14">
      <c r="A442" s="10">
        <f>IF(B442="户主",COUNTIF($B$5:B442,$B$5),"")</f>
        <v>174</v>
      </c>
      <c r="B442" s="12" t="s">
        <v>16</v>
      </c>
      <c r="C442" s="10" t="s">
        <v>534</v>
      </c>
      <c r="D442" s="12" t="s">
        <v>18</v>
      </c>
      <c r="E442" s="10" t="s">
        <v>16</v>
      </c>
      <c r="F442" s="10">
        <v>4</v>
      </c>
      <c r="G442" s="10" t="s">
        <v>527</v>
      </c>
      <c r="H442" s="10" t="s">
        <v>38</v>
      </c>
      <c r="I442" s="20">
        <f>245*F442</f>
        <v>980</v>
      </c>
      <c r="J442" s="10"/>
      <c r="K442" s="10"/>
      <c r="L442" s="8">
        <f>I442+K443+K444+K445</f>
        <v>1212</v>
      </c>
      <c r="M442" s="8">
        <v>15</v>
      </c>
      <c r="N442" s="8">
        <f>L442*3+M442</f>
        <v>3651</v>
      </c>
    </row>
    <row r="443" s="1" customFormat="1" ht="12.6" customHeight="1" spans="1:14">
      <c r="A443" s="10" t="str">
        <f>IF(B443="户主",COUNTIF($B$5:B443,$B$5),"")</f>
        <v/>
      </c>
      <c r="B443" s="8" t="s">
        <v>21</v>
      </c>
      <c r="C443" s="8" t="s">
        <v>535</v>
      </c>
      <c r="D443" s="8" t="s">
        <v>18</v>
      </c>
      <c r="E443" s="8" t="s">
        <v>30</v>
      </c>
      <c r="F443" s="8"/>
      <c r="G443" s="10" t="s">
        <v>527</v>
      </c>
      <c r="H443" s="10" t="s">
        <v>38</v>
      </c>
      <c r="I443" s="8"/>
      <c r="J443" s="8">
        <v>5</v>
      </c>
      <c r="K443" s="8">
        <v>87</v>
      </c>
      <c r="L443" s="8"/>
      <c r="M443" s="8"/>
      <c r="N443" s="8"/>
    </row>
    <row r="444" s="1" customFormat="1" ht="12.6" customHeight="1" spans="1:14">
      <c r="A444" s="10" t="str">
        <f>IF(B444="户主",COUNTIF($B$5:B444,$B$5),"")</f>
        <v/>
      </c>
      <c r="B444" s="8" t="s">
        <v>21</v>
      </c>
      <c r="C444" s="8" t="s">
        <v>536</v>
      </c>
      <c r="D444" s="8" t="s">
        <v>23</v>
      </c>
      <c r="E444" s="8" t="s">
        <v>26</v>
      </c>
      <c r="F444" s="8"/>
      <c r="G444" s="10" t="s">
        <v>527</v>
      </c>
      <c r="H444" s="10" t="s">
        <v>38</v>
      </c>
      <c r="I444" s="8"/>
      <c r="J444" s="8">
        <v>5</v>
      </c>
      <c r="K444" s="8">
        <v>87</v>
      </c>
      <c r="L444" s="8"/>
      <c r="M444" s="8"/>
      <c r="N444" s="8"/>
    </row>
    <row r="445" s="1" customFormat="1" ht="12.6" customHeight="1" spans="1:14">
      <c r="A445" s="10" t="str">
        <f>IF(B445="户主",COUNTIF($B$5:B445,$B$5),"")</f>
        <v/>
      </c>
      <c r="B445" s="8" t="s">
        <v>21</v>
      </c>
      <c r="C445" s="8" t="s">
        <v>537</v>
      </c>
      <c r="D445" s="8" t="s">
        <v>23</v>
      </c>
      <c r="E445" s="8" t="s">
        <v>149</v>
      </c>
      <c r="F445" s="8"/>
      <c r="G445" s="10" t="s">
        <v>527</v>
      </c>
      <c r="H445" s="10" t="s">
        <v>38</v>
      </c>
      <c r="I445" s="8"/>
      <c r="J445" s="8">
        <v>2</v>
      </c>
      <c r="K445" s="8">
        <v>58</v>
      </c>
      <c r="L445" s="8"/>
      <c r="M445" s="8"/>
      <c r="N445" s="8"/>
    </row>
    <row r="446" s="1" customFormat="1" ht="12.6" customHeight="1" spans="1:14">
      <c r="A446" s="10">
        <f>IF(B446="户主",COUNTIF($B$5:B446,$B$5),"")</f>
        <v>175</v>
      </c>
      <c r="B446" s="12" t="s">
        <v>16</v>
      </c>
      <c r="C446" s="10" t="s">
        <v>538</v>
      </c>
      <c r="D446" s="12" t="s">
        <v>18</v>
      </c>
      <c r="E446" s="10" t="s">
        <v>16</v>
      </c>
      <c r="F446" s="10">
        <v>2</v>
      </c>
      <c r="G446" s="10" t="s">
        <v>527</v>
      </c>
      <c r="H446" s="10" t="s">
        <v>20</v>
      </c>
      <c r="I446" s="20">
        <f>F446*289</f>
        <v>578</v>
      </c>
      <c r="J446" s="10"/>
      <c r="K446" s="10"/>
      <c r="L446" s="8">
        <f>I446+K446</f>
        <v>578</v>
      </c>
      <c r="M446" s="8">
        <v>15</v>
      </c>
      <c r="N446" s="8">
        <f>L446*3+M446</f>
        <v>1749</v>
      </c>
    </row>
    <row r="447" s="1" customFormat="1" ht="12.6" customHeight="1" spans="1:14">
      <c r="A447" s="10" t="str">
        <f>IF(B447="户主",COUNTIF($B$5:B447,$B$5),"")</f>
        <v/>
      </c>
      <c r="B447" s="12" t="s">
        <v>21</v>
      </c>
      <c r="C447" s="10" t="s">
        <v>539</v>
      </c>
      <c r="D447" s="12" t="s">
        <v>23</v>
      </c>
      <c r="E447" s="10" t="s">
        <v>149</v>
      </c>
      <c r="F447" s="10"/>
      <c r="G447" s="10" t="s">
        <v>527</v>
      </c>
      <c r="H447" s="10" t="s">
        <v>20</v>
      </c>
      <c r="I447" s="20"/>
      <c r="J447" s="10"/>
      <c r="K447" s="10"/>
      <c r="L447" s="8"/>
      <c r="M447" s="8"/>
      <c r="N447" s="8"/>
    </row>
    <row r="448" s="1" customFormat="1" ht="12.6" customHeight="1" spans="1:14">
      <c r="A448" s="10">
        <f>IF(B448="户主",COUNTIF($B$5:B448,$B$5),"")</f>
        <v>176</v>
      </c>
      <c r="B448" s="12" t="s">
        <v>16</v>
      </c>
      <c r="C448" s="10" t="s">
        <v>540</v>
      </c>
      <c r="D448" s="12" t="s">
        <v>18</v>
      </c>
      <c r="E448" s="10" t="s">
        <v>16</v>
      </c>
      <c r="F448" s="10">
        <v>4</v>
      </c>
      <c r="G448" s="10" t="s">
        <v>527</v>
      </c>
      <c r="H448" s="10" t="s">
        <v>38</v>
      </c>
      <c r="I448" s="20">
        <f>245*F448</f>
        <v>980</v>
      </c>
      <c r="J448" s="10"/>
      <c r="K448" s="10"/>
      <c r="L448" s="8">
        <f>I448+K450</f>
        <v>1125</v>
      </c>
      <c r="M448" s="8">
        <v>15</v>
      </c>
      <c r="N448" s="8">
        <f>L448*3+M448</f>
        <v>3390</v>
      </c>
    </row>
    <row r="449" s="1" customFormat="1" ht="12.6" customHeight="1" spans="1:14">
      <c r="A449" s="10" t="str">
        <f>IF(B449="户主",COUNTIF($B$5:B449,$B$5),"")</f>
        <v/>
      </c>
      <c r="B449" s="10" t="s">
        <v>21</v>
      </c>
      <c r="C449" s="10" t="s">
        <v>541</v>
      </c>
      <c r="D449" s="12" t="s">
        <v>23</v>
      </c>
      <c r="E449" s="10" t="s">
        <v>85</v>
      </c>
      <c r="F449" s="10"/>
      <c r="G449" s="10" t="s">
        <v>527</v>
      </c>
      <c r="H449" s="10" t="s">
        <v>38</v>
      </c>
      <c r="I449" s="10"/>
      <c r="J449" s="10"/>
      <c r="K449" s="10"/>
      <c r="L449" s="8"/>
      <c r="M449" s="8"/>
      <c r="N449" s="8"/>
    </row>
    <row r="450" s="1" customFormat="1" ht="12.6" customHeight="1" spans="1:14">
      <c r="A450" s="10" t="str">
        <f>IF(B450="户主",COUNTIF($B$5:B450,$B$5),"")</f>
        <v/>
      </c>
      <c r="B450" s="10" t="s">
        <v>21</v>
      </c>
      <c r="C450" s="10" t="s">
        <v>542</v>
      </c>
      <c r="D450" s="12" t="s">
        <v>18</v>
      </c>
      <c r="E450" s="10" t="s">
        <v>30</v>
      </c>
      <c r="F450" s="10"/>
      <c r="G450" s="10" t="s">
        <v>527</v>
      </c>
      <c r="H450" s="10" t="s">
        <v>38</v>
      </c>
      <c r="I450" s="10"/>
      <c r="J450" s="10">
        <v>6</v>
      </c>
      <c r="K450" s="10">
        <v>145</v>
      </c>
      <c r="L450" s="8"/>
      <c r="M450" s="8"/>
      <c r="N450" s="8"/>
    </row>
    <row r="451" s="1" customFormat="1" ht="12.6" customHeight="1" spans="1:14">
      <c r="A451" s="10" t="str">
        <f>IF(B451="户主",COUNTIF($B$5:B451,$B$5),"")</f>
        <v/>
      </c>
      <c r="B451" s="8" t="s">
        <v>21</v>
      </c>
      <c r="C451" s="8" t="s">
        <v>543</v>
      </c>
      <c r="D451" s="8" t="s">
        <v>23</v>
      </c>
      <c r="E451" s="8" t="s">
        <v>26</v>
      </c>
      <c r="F451" s="8"/>
      <c r="G451" s="10" t="s">
        <v>527</v>
      </c>
      <c r="H451" s="10" t="s">
        <v>38</v>
      </c>
      <c r="I451" s="8"/>
      <c r="J451" s="8"/>
      <c r="K451" s="8"/>
      <c r="L451" s="8"/>
      <c r="M451" s="8"/>
      <c r="N451" s="8"/>
    </row>
    <row r="452" s="1" customFormat="1" ht="12.6" customHeight="1" spans="1:14">
      <c r="A452" s="10">
        <f>IF(B452="户主",COUNTIF($B$5:B452,$B$5),"")</f>
        <v>177</v>
      </c>
      <c r="B452" s="8" t="s">
        <v>16</v>
      </c>
      <c r="C452" s="8" t="s">
        <v>544</v>
      </c>
      <c r="D452" s="8" t="s">
        <v>23</v>
      </c>
      <c r="E452" s="8" t="s">
        <v>16</v>
      </c>
      <c r="F452" s="8">
        <v>2</v>
      </c>
      <c r="G452" s="10" t="s">
        <v>527</v>
      </c>
      <c r="H452" s="8" t="s">
        <v>42</v>
      </c>
      <c r="I452" s="20">
        <f>130*F452</f>
        <v>260</v>
      </c>
      <c r="J452" s="8"/>
      <c r="K452" s="8"/>
      <c r="L452" s="8">
        <f>I452+K452</f>
        <v>260</v>
      </c>
      <c r="M452" s="8">
        <v>15</v>
      </c>
      <c r="N452" s="8">
        <f>L452*3+M452</f>
        <v>795</v>
      </c>
    </row>
    <row r="453" s="1" customFormat="1" ht="12.6" customHeight="1" spans="1:14">
      <c r="A453" s="10" t="str">
        <f>IF(B453="户主",COUNTIF($B$5:B453,$B$5),"")</f>
        <v/>
      </c>
      <c r="B453" s="8" t="s">
        <v>21</v>
      </c>
      <c r="C453" s="8" t="s">
        <v>545</v>
      </c>
      <c r="D453" s="8" t="s">
        <v>18</v>
      </c>
      <c r="E453" s="8" t="s">
        <v>30</v>
      </c>
      <c r="F453" s="8"/>
      <c r="G453" s="10" t="s">
        <v>527</v>
      </c>
      <c r="H453" s="8" t="s">
        <v>42</v>
      </c>
      <c r="I453" s="8"/>
      <c r="J453" s="8"/>
      <c r="K453" s="8"/>
      <c r="L453" s="8"/>
      <c r="M453" s="8"/>
      <c r="N453" s="8"/>
    </row>
    <row r="454" s="1" customFormat="1" ht="12.6" customHeight="1" spans="1:14">
      <c r="A454" s="10">
        <f>IF(B454="户主",COUNTIF($B$5:B454,$B$5),"")</f>
        <v>178</v>
      </c>
      <c r="B454" s="12" t="s">
        <v>16</v>
      </c>
      <c r="C454" s="10" t="s">
        <v>546</v>
      </c>
      <c r="D454" s="12" t="s">
        <v>18</v>
      </c>
      <c r="E454" s="10" t="s">
        <v>16</v>
      </c>
      <c r="F454" s="10">
        <v>1</v>
      </c>
      <c r="G454" s="10" t="s">
        <v>547</v>
      </c>
      <c r="H454" s="10" t="s">
        <v>20</v>
      </c>
      <c r="I454" s="20">
        <f>289*F454</f>
        <v>289</v>
      </c>
      <c r="J454" s="10"/>
      <c r="K454" s="10"/>
      <c r="L454" s="8">
        <f>I454+K454</f>
        <v>289</v>
      </c>
      <c r="M454" s="8">
        <v>15</v>
      </c>
      <c r="N454" s="8">
        <f>L454*3+M454</f>
        <v>882</v>
      </c>
    </row>
    <row r="455" s="1" customFormat="1" ht="12.6" customHeight="1" spans="1:14">
      <c r="A455" s="10">
        <f>IF(B455="户主",COUNTIF($B$5:B455,$B$5),"")</f>
        <v>179</v>
      </c>
      <c r="B455" s="8" t="s">
        <v>16</v>
      </c>
      <c r="C455" s="8" t="s">
        <v>548</v>
      </c>
      <c r="D455" s="8" t="s">
        <v>23</v>
      </c>
      <c r="E455" s="8" t="s">
        <v>16</v>
      </c>
      <c r="F455" s="8">
        <v>6</v>
      </c>
      <c r="G455" s="8" t="s">
        <v>547</v>
      </c>
      <c r="H455" s="8" t="s">
        <v>38</v>
      </c>
      <c r="I455" s="20">
        <f>245*F455</f>
        <v>1470</v>
      </c>
      <c r="J455" s="8"/>
      <c r="K455" s="8"/>
      <c r="L455" s="8">
        <f>I455+K457+K458</f>
        <v>1702</v>
      </c>
      <c r="M455" s="8">
        <v>15</v>
      </c>
      <c r="N455" s="8">
        <f>L455*3+M455</f>
        <v>5121</v>
      </c>
    </row>
    <row r="456" s="1" customFormat="1" ht="12.6" customHeight="1" spans="1:14">
      <c r="A456" s="10" t="str">
        <f>IF(B456="户主",COUNTIF($B$5:B456,$B$5),"")</f>
        <v/>
      </c>
      <c r="B456" s="8" t="s">
        <v>21</v>
      </c>
      <c r="C456" s="8" t="s">
        <v>549</v>
      </c>
      <c r="D456" s="8" t="s">
        <v>23</v>
      </c>
      <c r="E456" s="8"/>
      <c r="F456" s="8"/>
      <c r="G456" s="8" t="s">
        <v>547</v>
      </c>
      <c r="H456" s="8" t="s">
        <v>38</v>
      </c>
      <c r="I456" s="8"/>
      <c r="J456" s="8"/>
      <c r="K456" s="8"/>
      <c r="L456" s="8"/>
      <c r="M456" s="8"/>
      <c r="N456" s="8"/>
    </row>
    <row r="457" s="1" customFormat="1" ht="12.6" customHeight="1" spans="1:14">
      <c r="A457" s="10" t="str">
        <f>IF(B457="户主",COUNTIF($B$5:B457,$B$5),"")</f>
        <v/>
      </c>
      <c r="B457" s="12" t="s">
        <v>21</v>
      </c>
      <c r="C457" s="10" t="s">
        <v>550</v>
      </c>
      <c r="D457" s="12" t="s">
        <v>18</v>
      </c>
      <c r="E457" s="10" t="s">
        <v>149</v>
      </c>
      <c r="F457" s="10"/>
      <c r="G457" s="8" t="s">
        <v>547</v>
      </c>
      <c r="H457" s="8" t="s">
        <v>38</v>
      </c>
      <c r="I457" s="20"/>
      <c r="J457" s="10">
        <v>4</v>
      </c>
      <c r="K457" s="8">
        <v>145</v>
      </c>
      <c r="L457" s="8"/>
      <c r="M457" s="8"/>
      <c r="N457" s="8"/>
    </row>
    <row r="458" s="1" customFormat="1" ht="12.6" customHeight="1" spans="1:14">
      <c r="A458" s="10" t="str">
        <f>IF(B458="户主",COUNTIF($B$5:B458,$B$5),"")</f>
        <v/>
      </c>
      <c r="B458" s="10" t="s">
        <v>21</v>
      </c>
      <c r="C458" s="10" t="s">
        <v>551</v>
      </c>
      <c r="D458" s="12" t="s">
        <v>23</v>
      </c>
      <c r="E458" s="10" t="s">
        <v>85</v>
      </c>
      <c r="F458" s="10"/>
      <c r="G458" s="8" t="s">
        <v>547</v>
      </c>
      <c r="H458" s="8" t="s">
        <v>38</v>
      </c>
      <c r="I458" s="10"/>
      <c r="J458" s="10">
        <v>5</v>
      </c>
      <c r="K458" s="8">
        <v>87</v>
      </c>
      <c r="L458" s="8"/>
      <c r="M458" s="8"/>
      <c r="N458" s="8"/>
    </row>
    <row r="459" s="1" customFormat="1" ht="12.6" customHeight="1" spans="1:14">
      <c r="A459" s="10" t="str">
        <f>IF(B459="户主",COUNTIF($B$5:B459,$B$5),"")</f>
        <v/>
      </c>
      <c r="B459" s="8" t="s">
        <v>21</v>
      </c>
      <c r="C459" s="8" t="s">
        <v>552</v>
      </c>
      <c r="D459" s="8" t="s">
        <v>23</v>
      </c>
      <c r="E459" s="8" t="s">
        <v>26</v>
      </c>
      <c r="F459" s="8"/>
      <c r="G459" s="8" t="s">
        <v>547</v>
      </c>
      <c r="H459" s="8" t="s">
        <v>38</v>
      </c>
      <c r="I459" s="8"/>
      <c r="J459" s="8"/>
      <c r="K459" s="8"/>
      <c r="L459" s="8"/>
      <c r="M459" s="8"/>
      <c r="N459" s="8"/>
    </row>
    <row r="460" s="1" customFormat="1" ht="12.6" customHeight="1" spans="1:14">
      <c r="A460" s="10" t="str">
        <f>IF(B460="户主",COUNTIF($B$5:B460,$B$5),"")</f>
        <v/>
      </c>
      <c r="B460" s="8" t="s">
        <v>21</v>
      </c>
      <c r="C460" s="8" t="s">
        <v>553</v>
      </c>
      <c r="D460" s="8" t="s">
        <v>23</v>
      </c>
      <c r="E460" s="8" t="s">
        <v>26</v>
      </c>
      <c r="F460" s="8"/>
      <c r="G460" s="8" t="s">
        <v>547</v>
      </c>
      <c r="H460" s="8" t="s">
        <v>38</v>
      </c>
      <c r="I460" s="8"/>
      <c r="J460" s="8"/>
      <c r="K460" s="8"/>
      <c r="L460" s="8"/>
      <c r="M460" s="8"/>
      <c r="N460" s="8"/>
    </row>
    <row r="461" s="1" customFormat="1" ht="12.6" customHeight="1" spans="1:14">
      <c r="A461" s="10">
        <f>IF(B461="户主",COUNTIF($B$5:B461,$B$5),"")</f>
        <v>180</v>
      </c>
      <c r="B461" s="12" t="s">
        <v>16</v>
      </c>
      <c r="C461" s="10" t="s">
        <v>554</v>
      </c>
      <c r="D461" s="12" t="s">
        <v>18</v>
      </c>
      <c r="E461" s="10" t="s">
        <v>16</v>
      </c>
      <c r="F461" s="10">
        <v>2</v>
      </c>
      <c r="G461" s="8" t="s">
        <v>547</v>
      </c>
      <c r="H461" s="10" t="s">
        <v>42</v>
      </c>
      <c r="I461" s="20">
        <f>130*F461</f>
        <v>260</v>
      </c>
      <c r="J461" s="10"/>
      <c r="K461" s="10"/>
      <c r="L461" s="8">
        <f>I461+K461</f>
        <v>260</v>
      </c>
      <c r="M461" s="8">
        <v>15</v>
      </c>
      <c r="N461" s="8">
        <f>L461*3+M461</f>
        <v>795</v>
      </c>
    </row>
    <row r="462" s="1" customFormat="1" ht="12.6" customHeight="1" spans="1:14">
      <c r="A462" s="10" t="str">
        <f>IF(B462="户主",COUNTIF($B$5:B462,$B$5),"")</f>
        <v/>
      </c>
      <c r="B462" s="8" t="s">
        <v>21</v>
      </c>
      <c r="C462" s="8" t="s">
        <v>555</v>
      </c>
      <c r="D462" s="8" t="s">
        <v>23</v>
      </c>
      <c r="E462" s="8" t="s">
        <v>26</v>
      </c>
      <c r="F462" s="8"/>
      <c r="G462" s="8" t="s">
        <v>547</v>
      </c>
      <c r="H462" s="10" t="s">
        <v>42</v>
      </c>
      <c r="I462" s="8"/>
      <c r="J462" s="8"/>
      <c r="K462" s="8"/>
      <c r="L462" s="8"/>
      <c r="M462" s="8"/>
      <c r="N462" s="8"/>
    </row>
    <row r="463" s="1" customFormat="1" ht="12.6" customHeight="1" spans="1:14">
      <c r="A463" s="10">
        <f>IF(B463="户主",COUNTIF($B$5:B463,$B$5),"")</f>
        <v>181</v>
      </c>
      <c r="B463" s="12" t="s">
        <v>16</v>
      </c>
      <c r="C463" s="10" t="s">
        <v>556</v>
      </c>
      <c r="D463" s="12" t="s">
        <v>18</v>
      </c>
      <c r="E463" s="10" t="s">
        <v>16</v>
      </c>
      <c r="F463" s="10">
        <v>3</v>
      </c>
      <c r="G463" s="8" t="s">
        <v>547</v>
      </c>
      <c r="H463" s="10" t="s">
        <v>42</v>
      </c>
      <c r="I463" s="20">
        <f>130*F463</f>
        <v>390</v>
      </c>
      <c r="J463" s="10"/>
      <c r="K463" s="10"/>
      <c r="L463" s="8">
        <f>I463+K463+K464+K465</f>
        <v>535</v>
      </c>
      <c r="M463" s="8">
        <v>15</v>
      </c>
      <c r="N463" s="8">
        <f>L463*3+M463</f>
        <v>1620</v>
      </c>
    </row>
    <row r="464" s="1" customFormat="1" ht="12.6" customHeight="1" spans="1:14">
      <c r="A464" s="10" t="str">
        <f>IF(B464="户主",COUNTIF($B$5:B464,$B$5),"")</f>
        <v/>
      </c>
      <c r="B464" s="8" t="s">
        <v>21</v>
      </c>
      <c r="C464" s="8" t="s">
        <v>557</v>
      </c>
      <c r="D464" s="8" t="s">
        <v>23</v>
      </c>
      <c r="E464" s="8" t="s">
        <v>24</v>
      </c>
      <c r="F464" s="8"/>
      <c r="G464" s="8" t="s">
        <v>547</v>
      </c>
      <c r="H464" s="10" t="s">
        <v>42</v>
      </c>
      <c r="I464" s="8"/>
      <c r="J464" s="8">
        <v>6</v>
      </c>
      <c r="K464" s="10">
        <v>145</v>
      </c>
      <c r="L464" s="8"/>
      <c r="M464" s="8"/>
      <c r="N464" s="8"/>
    </row>
    <row r="465" s="3" customFormat="1" ht="12.6" customHeight="1" spans="1:251">
      <c r="A465" s="30" t="str">
        <f>IF(B465="户主",COUNTIF($B$5:B465,$B$5),"")</f>
        <v/>
      </c>
      <c r="B465" s="8" t="s">
        <v>21</v>
      </c>
      <c r="C465" s="40" t="s">
        <v>558</v>
      </c>
      <c r="D465" s="9" t="s">
        <v>18</v>
      </c>
      <c r="E465" s="9" t="s">
        <v>30</v>
      </c>
      <c r="F465" s="25"/>
      <c r="G465" s="13" t="s">
        <v>527</v>
      </c>
      <c r="H465" s="8" t="s">
        <v>42</v>
      </c>
      <c r="I465" s="21"/>
      <c r="J465" s="8"/>
      <c r="K465" s="8"/>
      <c r="L465" s="8"/>
      <c r="M465" s="19"/>
      <c r="N465" s="4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  <c r="IM465" s="1"/>
      <c r="IN465" s="1"/>
      <c r="IO465" s="1"/>
      <c r="IP465" s="4"/>
      <c r="IQ465" s="4"/>
    </row>
    <row r="466" s="1" customFormat="1" ht="12.6" customHeight="1" spans="1:14">
      <c r="A466" s="10">
        <f>IF(B466="户主",COUNTIF($B$5:B466,$B$5),"")</f>
        <v>182</v>
      </c>
      <c r="B466" s="12" t="s">
        <v>16</v>
      </c>
      <c r="C466" s="10" t="s">
        <v>559</v>
      </c>
      <c r="D466" s="12" t="s">
        <v>23</v>
      </c>
      <c r="E466" s="10" t="s">
        <v>198</v>
      </c>
      <c r="F466" s="10">
        <v>2</v>
      </c>
      <c r="G466" s="8" t="s">
        <v>547</v>
      </c>
      <c r="H466" s="10" t="s">
        <v>38</v>
      </c>
      <c r="I466" s="20">
        <f>245*F466</f>
        <v>490</v>
      </c>
      <c r="J466" s="10">
        <v>5</v>
      </c>
      <c r="K466" s="8">
        <v>87</v>
      </c>
      <c r="L466" s="8">
        <f>I466+K466</f>
        <v>577</v>
      </c>
      <c r="M466" s="8">
        <v>15</v>
      </c>
      <c r="N466" s="8">
        <f>L466*3+M466</f>
        <v>1746</v>
      </c>
    </row>
    <row r="467" s="1" customFormat="1" ht="12.6" customHeight="1" spans="1:14">
      <c r="A467" s="10" t="str">
        <f>IF(B467="户主",COUNTIF($B$5:B467,$B$5),"")</f>
        <v/>
      </c>
      <c r="B467" s="12" t="s">
        <v>21</v>
      </c>
      <c r="C467" s="10" t="s">
        <v>560</v>
      </c>
      <c r="D467" s="12" t="s">
        <v>18</v>
      </c>
      <c r="E467" s="10" t="s">
        <v>24</v>
      </c>
      <c r="F467" s="10"/>
      <c r="G467" s="8" t="s">
        <v>547</v>
      </c>
      <c r="H467" s="10" t="s">
        <v>38</v>
      </c>
      <c r="I467" s="20"/>
      <c r="J467" s="10"/>
      <c r="K467" s="22"/>
      <c r="L467" s="8"/>
      <c r="M467" s="8"/>
      <c r="N467" s="8"/>
    </row>
    <row r="468" s="1" customFormat="1" ht="12.6" customHeight="1" spans="1:14">
      <c r="A468" s="10">
        <f>IF(B468="户主",COUNTIF($B$5:B468,$B$5),"")</f>
        <v>183</v>
      </c>
      <c r="B468" s="12" t="s">
        <v>16</v>
      </c>
      <c r="C468" s="10" t="s">
        <v>561</v>
      </c>
      <c r="D468" s="12" t="s">
        <v>18</v>
      </c>
      <c r="E468" s="10" t="s">
        <v>16</v>
      </c>
      <c r="F468" s="10">
        <v>2</v>
      </c>
      <c r="G468" s="8" t="s">
        <v>547</v>
      </c>
      <c r="H468" s="10" t="s">
        <v>38</v>
      </c>
      <c r="I468" s="20">
        <f>245*F468</f>
        <v>490</v>
      </c>
      <c r="J468" s="10"/>
      <c r="K468" s="10"/>
      <c r="L468" s="8">
        <f>I468+K468</f>
        <v>490</v>
      </c>
      <c r="M468" s="8">
        <v>15</v>
      </c>
      <c r="N468" s="8">
        <f>L468*3+M468</f>
        <v>1485</v>
      </c>
    </row>
    <row r="469" s="1" customFormat="1" ht="12.6" customHeight="1" spans="1:14">
      <c r="A469" s="10" t="str">
        <f>IF(B469="户主",COUNTIF($B$5:B469,$B$5),"")</f>
        <v/>
      </c>
      <c r="B469" s="12" t="s">
        <v>21</v>
      </c>
      <c r="C469" s="10" t="s">
        <v>562</v>
      </c>
      <c r="D469" s="12" t="s">
        <v>23</v>
      </c>
      <c r="E469" s="10" t="s">
        <v>26</v>
      </c>
      <c r="F469" s="10"/>
      <c r="G469" s="8" t="s">
        <v>547</v>
      </c>
      <c r="H469" s="10" t="s">
        <v>38</v>
      </c>
      <c r="I469" s="20"/>
      <c r="J469" s="10"/>
      <c r="K469" s="22"/>
      <c r="L469" s="8"/>
      <c r="M469" s="8"/>
      <c r="N469" s="8"/>
    </row>
    <row r="470" s="1" customFormat="1" ht="12.6" customHeight="1" spans="1:14">
      <c r="A470" s="10">
        <f>IF(B470="户主",COUNTIF($B$5:B470,$B$5),"")</f>
        <v>184</v>
      </c>
      <c r="B470" s="12" t="s">
        <v>16</v>
      </c>
      <c r="C470" s="10" t="s">
        <v>563</v>
      </c>
      <c r="D470" s="12" t="s">
        <v>18</v>
      </c>
      <c r="E470" s="10" t="s">
        <v>16</v>
      </c>
      <c r="F470" s="10">
        <v>4</v>
      </c>
      <c r="G470" s="8" t="s">
        <v>547</v>
      </c>
      <c r="H470" s="10" t="s">
        <v>42</v>
      </c>
      <c r="I470" s="20">
        <f>130*F470</f>
        <v>520</v>
      </c>
      <c r="J470" s="10"/>
      <c r="K470" s="10"/>
      <c r="L470" s="8">
        <f>I470+K472+K473</f>
        <v>694</v>
      </c>
      <c r="M470" s="8">
        <v>15</v>
      </c>
      <c r="N470" s="8">
        <f>L470*3+M470</f>
        <v>2097</v>
      </c>
    </row>
    <row r="471" s="1" customFormat="1" ht="12.6" customHeight="1" spans="1:14">
      <c r="A471" s="10" t="str">
        <f>IF(B471="户主",COUNTIF($B$5:B471,$B$5),"")</f>
        <v/>
      </c>
      <c r="B471" s="12" t="s">
        <v>21</v>
      </c>
      <c r="C471" s="10" t="s">
        <v>564</v>
      </c>
      <c r="D471" s="12" t="s">
        <v>23</v>
      </c>
      <c r="E471" s="10" t="s">
        <v>24</v>
      </c>
      <c r="F471" s="10"/>
      <c r="G471" s="8" t="s">
        <v>547</v>
      </c>
      <c r="H471" s="10" t="s">
        <v>42</v>
      </c>
      <c r="I471" s="20"/>
      <c r="J471" s="10"/>
      <c r="K471" s="22"/>
      <c r="L471" s="8"/>
      <c r="M471" s="8"/>
      <c r="N471" s="8"/>
    </row>
    <row r="472" s="1" customFormat="1" ht="12.6" customHeight="1" spans="1:14">
      <c r="A472" s="10" t="str">
        <f>IF(B472="户主",COUNTIF($B$5:B472,$B$5),"")</f>
        <v/>
      </c>
      <c r="B472" s="12" t="s">
        <v>21</v>
      </c>
      <c r="C472" s="10" t="s">
        <v>565</v>
      </c>
      <c r="D472" s="12" t="s">
        <v>23</v>
      </c>
      <c r="E472" s="10" t="s">
        <v>26</v>
      </c>
      <c r="F472" s="10"/>
      <c r="G472" s="8" t="s">
        <v>547</v>
      </c>
      <c r="H472" s="10" t="s">
        <v>42</v>
      </c>
      <c r="I472" s="20"/>
      <c r="J472" s="10">
        <v>3</v>
      </c>
      <c r="K472" s="22">
        <v>87</v>
      </c>
      <c r="L472" s="8"/>
      <c r="M472" s="8"/>
      <c r="N472" s="8"/>
    </row>
    <row r="473" s="1" customFormat="1" ht="12.6" customHeight="1" spans="1:14">
      <c r="A473" s="10" t="str">
        <f>IF(B473="户主",COUNTIF($B$5:B473,$B$5),"")</f>
        <v/>
      </c>
      <c r="B473" s="12" t="s">
        <v>21</v>
      </c>
      <c r="C473" s="10" t="s">
        <v>566</v>
      </c>
      <c r="D473" s="12" t="s">
        <v>23</v>
      </c>
      <c r="E473" s="10" t="s">
        <v>26</v>
      </c>
      <c r="F473" s="10"/>
      <c r="G473" s="8" t="s">
        <v>547</v>
      </c>
      <c r="H473" s="10" t="s">
        <v>42</v>
      </c>
      <c r="I473" s="20"/>
      <c r="J473" s="10">
        <v>3</v>
      </c>
      <c r="K473" s="22">
        <v>87</v>
      </c>
      <c r="L473" s="8"/>
      <c r="M473" s="8"/>
      <c r="N473" s="8"/>
    </row>
    <row r="474" s="1" customFormat="1" ht="12.6" customHeight="1" spans="1:14">
      <c r="A474" s="10">
        <f>IF(B474="户主",COUNTIF($B$5:B474,$B$5),"")</f>
        <v>185</v>
      </c>
      <c r="B474" s="8" t="s">
        <v>16</v>
      </c>
      <c r="C474" s="8" t="s">
        <v>567</v>
      </c>
      <c r="D474" s="8" t="s">
        <v>18</v>
      </c>
      <c r="E474" s="8" t="s">
        <v>16</v>
      </c>
      <c r="F474" s="8">
        <v>2</v>
      </c>
      <c r="G474" s="8" t="s">
        <v>547</v>
      </c>
      <c r="H474" s="8" t="s">
        <v>38</v>
      </c>
      <c r="I474" s="20">
        <f>245*F474</f>
        <v>490</v>
      </c>
      <c r="J474" s="8"/>
      <c r="K474" s="8"/>
      <c r="L474" s="8">
        <f>I474+K474</f>
        <v>490</v>
      </c>
      <c r="M474" s="8">
        <v>15</v>
      </c>
      <c r="N474" s="8">
        <f>L474*3+M474</f>
        <v>1485</v>
      </c>
    </row>
    <row r="475" s="1" customFormat="1" ht="12.6" customHeight="1" spans="1:14">
      <c r="A475" s="10" t="str">
        <f>IF(B475="户主",COUNTIF($B$5:B475,$B$5),"")</f>
        <v/>
      </c>
      <c r="B475" s="8" t="s">
        <v>21</v>
      </c>
      <c r="C475" s="8" t="s">
        <v>568</v>
      </c>
      <c r="D475" s="8" t="s">
        <v>23</v>
      </c>
      <c r="E475" s="8" t="s">
        <v>24</v>
      </c>
      <c r="F475" s="8"/>
      <c r="G475" s="8" t="s">
        <v>547</v>
      </c>
      <c r="H475" s="8" t="s">
        <v>38</v>
      </c>
      <c r="I475" s="8"/>
      <c r="J475" s="8"/>
      <c r="K475" s="8"/>
      <c r="L475" s="8"/>
      <c r="M475" s="8"/>
      <c r="N475" s="8"/>
    </row>
    <row r="476" s="1" customFormat="1" ht="12.6" customHeight="1" spans="1:14">
      <c r="A476" s="10">
        <f>IF(B476="户主",COUNTIF($B$5:B476,$B$5),"")</f>
        <v>186</v>
      </c>
      <c r="B476" s="8" t="s">
        <v>16</v>
      </c>
      <c r="C476" s="8" t="s">
        <v>569</v>
      </c>
      <c r="D476" s="8" t="s">
        <v>23</v>
      </c>
      <c r="E476" s="8" t="s">
        <v>16</v>
      </c>
      <c r="F476" s="8">
        <v>1</v>
      </c>
      <c r="G476" s="8" t="s">
        <v>547</v>
      </c>
      <c r="H476" s="8" t="s">
        <v>20</v>
      </c>
      <c r="I476" s="20">
        <f>289*F476</f>
        <v>289</v>
      </c>
      <c r="J476" s="8"/>
      <c r="K476" s="8"/>
      <c r="L476" s="8">
        <f>I476+K476</f>
        <v>289</v>
      </c>
      <c r="M476" s="8">
        <v>15</v>
      </c>
      <c r="N476" s="8">
        <f>L476*3+M476</f>
        <v>882</v>
      </c>
    </row>
    <row r="477" s="1" customFormat="1" ht="12.6" customHeight="1" spans="1:14">
      <c r="A477" s="10">
        <f>IF(B477="户主",COUNTIF($B$5:B477,$B$5),"")</f>
        <v>187</v>
      </c>
      <c r="B477" s="8" t="s">
        <v>16</v>
      </c>
      <c r="C477" s="8" t="s">
        <v>570</v>
      </c>
      <c r="D477" s="8" t="s">
        <v>18</v>
      </c>
      <c r="E477" s="8" t="s">
        <v>16</v>
      </c>
      <c r="F477" s="8">
        <v>2</v>
      </c>
      <c r="G477" s="8" t="s">
        <v>547</v>
      </c>
      <c r="H477" s="8" t="s">
        <v>42</v>
      </c>
      <c r="I477" s="20">
        <f>130*F477</f>
        <v>260</v>
      </c>
      <c r="J477" s="8"/>
      <c r="K477" s="8"/>
      <c r="L477" s="8">
        <f>I477+K477</f>
        <v>260</v>
      </c>
      <c r="M477" s="8">
        <v>15</v>
      </c>
      <c r="N477" s="8">
        <f>L477*3+M477</f>
        <v>795</v>
      </c>
    </row>
    <row r="478" s="1" customFormat="1" ht="12.6" customHeight="1" spans="1:14">
      <c r="A478" s="10" t="str">
        <f>IF(B478="户主",COUNTIF($B$5:B478,$B$5),"")</f>
        <v/>
      </c>
      <c r="B478" s="8" t="s">
        <v>21</v>
      </c>
      <c r="C478" s="8" t="s">
        <v>571</v>
      </c>
      <c r="D478" s="8" t="s">
        <v>18</v>
      </c>
      <c r="E478" s="8" t="s">
        <v>30</v>
      </c>
      <c r="F478" s="8"/>
      <c r="G478" s="8" t="s">
        <v>547</v>
      </c>
      <c r="H478" s="8" t="s">
        <v>42</v>
      </c>
      <c r="I478" s="8"/>
      <c r="J478" s="8"/>
      <c r="K478" s="8"/>
      <c r="L478" s="8"/>
      <c r="M478" s="8"/>
      <c r="N478" s="8"/>
    </row>
    <row r="479" s="1" customFormat="1" ht="12.6" customHeight="1" spans="1:14">
      <c r="A479" s="10">
        <f>IF(B479="户主",COUNTIF($B$5:B479,$B$5),"")</f>
        <v>188</v>
      </c>
      <c r="B479" s="8" t="s">
        <v>16</v>
      </c>
      <c r="C479" s="8" t="s">
        <v>572</v>
      </c>
      <c r="D479" s="8" t="s">
        <v>23</v>
      </c>
      <c r="E479" s="8" t="s">
        <v>16</v>
      </c>
      <c r="F479" s="8">
        <v>2</v>
      </c>
      <c r="G479" s="8" t="s">
        <v>547</v>
      </c>
      <c r="H479" s="8" t="s">
        <v>38</v>
      </c>
      <c r="I479" s="20">
        <f>245*F479</f>
        <v>490</v>
      </c>
      <c r="J479" s="8">
        <v>2</v>
      </c>
      <c r="K479" s="8">
        <v>58</v>
      </c>
      <c r="L479" s="8">
        <f>I479+K479</f>
        <v>548</v>
      </c>
      <c r="M479" s="8">
        <v>15</v>
      </c>
      <c r="N479" s="8">
        <f>L479*3+M479</f>
        <v>1659</v>
      </c>
    </row>
    <row r="480" s="1" customFormat="1" ht="12.6" customHeight="1" spans="1:14">
      <c r="A480" s="10" t="str">
        <f>IF(B480="户主",COUNTIF($B$5:B480,$B$5),"")</f>
        <v/>
      </c>
      <c r="B480" s="8" t="s">
        <v>21</v>
      </c>
      <c r="C480" s="8" t="s">
        <v>573</v>
      </c>
      <c r="D480" s="8" t="s">
        <v>18</v>
      </c>
      <c r="E480" s="8" t="s">
        <v>30</v>
      </c>
      <c r="F480" s="8"/>
      <c r="G480" s="8" t="s">
        <v>547</v>
      </c>
      <c r="H480" s="8" t="s">
        <v>38</v>
      </c>
      <c r="I480" s="8"/>
      <c r="J480" s="8"/>
      <c r="K480" s="8"/>
      <c r="L480" s="8"/>
      <c r="M480" s="8"/>
      <c r="N480" s="8"/>
    </row>
    <row r="481" s="1" customFormat="1" ht="12.6" customHeight="1" spans="1:14">
      <c r="A481" s="10">
        <f>IF(B481="户主",COUNTIF($B$5:B481,$B$5),"")</f>
        <v>189</v>
      </c>
      <c r="B481" s="8" t="s">
        <v>16</v>
      </c>
      <c r="C481" s="8" t="s">
        <v>574</v>
      </c>
      <c r="D481" s="8" t="s">
        <v>23</v>
      </c>
      <c r="E481" s="8" t="s">
        <v>24</v>
      </c>
      <c r="F481" s="8">
        <v>2</v>
      </c>
      <c r="G481" s="10" t="s">
        <v>527</v>
      </c>
      <c r="H481" s="8" t="s">
        <v>38</v>
      </c>
      <c r="I481" s="8">
        <f>F481*245</f>
        <v>490</v>
      </c>
      <c r="J481" s="8"/>
      <c r="K481" s="8"/>
      <c r="L481" s="8">
        <f>I481+K481+K482</f>
        <v>577</v>
      </c>
      <c r="M481" s="8">
        <v>15</v>
      </c>
      <c r="N481" s="8">
        <f>L481*3+M481</f>
        <v>1746</v>
      </c>
    </row>
    <row r="482" s="1" customFormat="1" ht="12.6" customHeight="1" spans="1:14">
      <c r="A482" s="10" t="str">
        <f>IF(B482="户主",COUNTIF($B$5:B482,$B$5),"")</f>
        <v/>
      </c>
      <c r="B482" s="8" t="s">
        <v>21</v>
      </c>
      <c r="C482" s="8" t="s">
        <v>575</v>
      </c>
      <c r="D482" s="8" t="s">
        <v>18</v>
      </c>
      <c r="E482" s="8" t="s">
        <v>30</v>
      </c>
      <c r="F482" s="8"/>
      <c r="G482" s="10" t="s">
        <v>527</v>
      </c>
      <c r="H482" s="8" t="s">
        <v>38</v>
      </c>
      <c r="I482" s="8"/>
      <c r="J482" s="8">
        <v>3</v>
      </c>
      <c r="K482" s="8">
        <v>87</v>
      </c>
      <c r="L482" s="8"/>
      <c r="M482" s="8"/>
      <c r="N482" s="8"/>
    </row>
    <row r="483" s="1" customFormat="1" ht="12.6" customHeight="1" spans="1:14">
      <c r="A483" s="10">
        <f>IF(B483="户主",COUNTIF($B$5:B483,$B$5),"")</f>
        <v>190</v>
      </c>
      <c r="B483" s="12" t="s">
        <v>16</v>
      </c>
      <c r="C483" s="10" t="s">
        <v>576</v>
      </c>
      <c r="D483" s="12" t="s">
        <v>18</v>
      </c>
      <c r="E483" s="10" t="s">
        <v>16</v>
      </c>
      <c r="F483" s="10">
        <v>2</v>
      </c>
      <c r="G483" s="10" t="s">
        <v>577</v>
      </c>
      <c r="H483" s="8" t="s">
        <v>38</v>
      </c>
      <c r="I483" s="20">
        <f>245*F483</f>
        <v>490</v>
      </c>
      <c r="J483" s="10"/>
      <c r="K483" s="10"/>
      <c r="L483" s="8">
        <f>I483+K483</f>
        <v>490</v>
      </c>
      <c r="M483" s="8">
        <v>15</v>
      </c>
      <c r="N483" s="8">
        <f>L483*3+M483</f>
        <v>1485</v>
      </c>
    </row>
    <row r="484" s="1" customFormat="1" ht="12.6" customHeight="1" spans="1:14">
      <c r="A484" s="10" t="str">
        <f>IF(B484="户主",COUNTIF($B$5:B484,$B$5),"")</f>
        <v/>
      </c>
      <c r="B484" s="12" t="s">
        <v>21</v>
      </c>
      <c r="C484" s="10" t="s">
        <v>578</v>
      </c>
      <c r="D484" s="12" t="s">
        <v>23</v>
      </c>
      <c r="E484" s="10" t="s">
        <v>24</v>
      </c>
      <c r="F484" s="10"/>
      <c r="G484" s="10" t="s">
        <v>577</v>
      </c>
      <c r="H484" s="8" t="s">
        <v>38</v>
      </c>
      <c r="I484" s="20"/>
      <c r="J484" s="10"/>
      <c r="K484" s="22"/>
      <c r="L484" s="8"/>
      <c r="M484" s="8"/>
      <c r="N484" s="8"/>
    </row>
    <row r="485" s="1" customFormat="1" ht="12.6" customHeight="1" spans="1:14">
      <c r="A485" s="10">
        <f>IF(B485="户主",COUNTIF($B$5:B485,$B$5),"")</f>
        <v>191</v>
      </c>
      <c r="B485" s="8" t="s">
        <v>16</v>
      </c>
      <c r="C485" s="8" t="s">
        <v>579</v>
      </c>
      <c r="D485" s="8" t="s">
        <v>18</v>
      </c>
      <c r="E485" s="8" t="s">
        <v>16</v>
      </c>
      <c r="F485" s="8">
        <v>4</v>
      </c>
      <c r="G485" s="10" t="s">
        <v>577</v>
      </c>
      <c r="H485" s="8" t="s">
        <v>42</v>
      </c>
      <c r="I485" s="20">
        <f>130*F485</f>
        <v>520</v>
      </c>
      <c r="J485" s="8"/>
      <c r="K485" s="8"/>
      <c r="L485" s="8">
        <f>I485+K487+K488</f>
        <v>694</v>
      </c>
      <c r="M485" s="8">
        <v>15</v>
      </c>
      <c r="N485" s="8">
        <f>L485*3+M485</f>
        <v>2097</v>
      </c>
    </row>
    <row r="486" s="1" customFormat="1" ht="12.6" customHeight="1" spans="1:14">
      <c r="A486" s="10" t="str">
        <f>IF(B486="户主",COUNTIF($B$5:B486,$B$5),"")</f>
        <v/>
      </c>
      <c r="B486" s="8" t="s">
        <v>21</v>
      </c>
      <c r="C486" s="8" t="s">
        <v>580</v>
      </c>
      <c r="D486" s="8" t="s">
        <v>23</v>
      </c>
      <c r="E486" s="8" t="s">
        <v>24</v>
      </c>
      <c r="F486" s="8"/>
      <c r="G486" s="10" t="s">
        <v>577</v>
      </c>
      <c r="H486" s="8" t="s">
        <v>42</v>
      </c>
      <c r="I486" s="8"/>
      <c r="J486" s="8"/>
      <c r="K486" s="8"/>
      <c r="L486" s="8"/>
      <c r="M486" s="8"/>
      <c r="N486" s="8"/>
    </row>
    <row r="487" s="1" customFormat="1" ht="12.6" customHeight="1" spans="1:14">
      <c r="A487" s="10" t="str">
        <f>IF(B487="户主",COUNTIF($B$5:B487,$B$5),"")</f>
        <v/>
      </c>
      <c r="B487" s="8" t="s">
        <v>21</v>
      </c>
      <c r="C487" s="8" t="s">
        <v>581</v>
      </c>
      <c r="D487" s="8" t="s">
        <v>18</v>
      </c>
      <c r="E487" s="8" t="s">
        <v>30</v>
      </c>
      <c r="F487" s="8"/>
      <c r="G487" s="10" t="s">
        <v>577</v>
      </c>
      <c r="H487" s="8" t="s">
        <v>42</v>
      </c>
      <c r="I487" s="8"/>
      <c r="J487" s="8">
        <v>3</v>
      </c>
      <c r="K487" s="22">
        <v>87</v>
      </c>
      <c r="L487" s="8"/>
      <c r="M487" s="8"/>
      <c r="N487" s="8"/>
    </row>
    <row r="488" s="1" customFormat="1" ht="12.6" customHeight="1" spans="1:14">
      <c r="A488" s="10" t="str">
        <f>IF(B488="户主",COUNTIF($B$5:B488,$B$5),"")</f>
        <v/>
      </c>
      <c r="B488" s="8" t="s">
        <v>21</v>
      </c>
      <c r="C488" s="8" t="s">
        <v>582</v>
      </c>
      <c r="D488" s="8" t="s">
        <v>23</v>
      </c>
      <c r="E488" s="8" t="s">
        <v>26</v>
      </c>
      <c r="F488" s="8"/>
      <c r="G488" s="10" t="s">
        <v>577</v>
      </c>
      <c r="H488" s="8" t="s">
        <v>42</v>
      </c>
      <c r="I488" s="8"/>
      <c r="J488" s="8">
        <v>3</v>
      </c>
      <c r="K488" s="22">
        <v>87</v>
      </c>
      <c r="L488" s="8"/>
      <c r="M488" s="8"/>
      <c r="N488" s="8"/>
    </row>
    <row r="489" s="1" customFormat="1" ht="12.6" customHeight="1" spans="1:14">
      <c r="A489" s="10">
        <f>IF(B489="户主",COUNTIF($B$5:B489,$B$5),"")</f>
        <v>192</v>
      </c>
      <c r="B489" s="8" t="s">
        <v>16</v>
      </c>
      <c r="C489" s="8" t="s">
        <v>583</v>
      </c>
      <c r="D489" s="8" t="s">
        <v>23</v>
      </c>
      <c r="E489" s="8" t="s">
        <v>16</v>
      </c>
      <c r="F489" s="8">
        <v>1</v>
      </c>
      <c r="G489" s="10" t="s">
        <v>577</v>
      </c>
      <c r="H489" s="8" t="s">
        <v>20</v>
      </c>
      <c r="I489" s="20">
        <f t="shared" ref="I489:I495" si="0">289*F489</f>
        <v>289</v>
      </c>
      <c r="J489" s="8"/>
      <c r="K489" s="8"/>
      <c r="L489" s="8">
        <f t="shared" ref="L489:L494" si="1">I489+K489</f>
        <v>289</v>
      </c>
      <c r="M489" s="8">
        <v>15</v>
      </c>
      <c r="N489" s="8">
        <f>L489*3+M489</f>
        <v>882</v>
      </c>
    </row>
    <row r="490" s="1" customFormat="1" ht="12.6" customHeight="1" spans="1:14">
      <c r="A490" s="10">
        <f>IF(B490="户主",COUNTIF($B$5:B490,$B$5),"")</f>
        <v>193</v>
      </c>
      <c r="B490" s="8" t="s">
        <v>16</v>
      </c>
      <c r="C490" s="8" t="s">
        <v>584</v>
      </c>
      <c r="D490" s="8" t="s">
        <v>18</v>
      </c>
      <c r="E490" s="8" t="s">
        <v>16</v>
      </c>
      <c r="F490" s="8">
        <v>2</v>
      </c>
      <c r="G490" s="10" t="s">
        <v>577</v>
      </c>
      <c r="H490" s="8" t="s">
        <v>20</v>
      </c>
      <c r="I490" s="20">
        <f>F490*289</f>
        <v>578</v>
      </c>
      <c r="J490" s="8"/>
      <c r="K490" s="8"/>
      <c r="L490" s="8">
        <f t="shared" si="1"/>
        <v>578</v>
      </c>
      <c r="M490" s="8">
        <v>15</v>
      </c>
      <c r="N490" s="8">
        <f>L490*3+M490</f>
        <v>1749</v>
      </c>
    </row>
    <row r="491" s="1" customFormat="1" ht="12.6" customHeight="1" spans="1:14">
      <c r="A491" s="10" t="str">
        <f>IF(B491="户主",COUNTIF($B$5:B491,$B$5),"")</f>
        <v/>
      </c>
      <c r="B491" s="8" t="s">
        <v>21</v>
      </c>
      <c r="C491" s="8" t="s">
        <v>585</v>
      </c>
      <c r="D491" s="8" t="s">
        <v>23</v>
      </c>
      <c r="E491" s="8" t="s">
        <v>24</v>
      </c>
      <c r="F491" s="8"/>
      <c r="G491" s="10" t="s">
        <v>577</v>
      </c>
      <c r="H491" s="8" t="s">
        <v>20</v>
      </c>
      <c r="I491" s="8"/>
      <c r="J491" s="8"/>
      <c r="K491" s="8"/>
      <c r="L491" s="8"/>
      <c r="M491" s="8"/>
      <c r="N491" s="8"/>
    </row>
    <row r="492" s="1" customFormat="1" ht="12.6" customHeight="1" spans="1:14">
      <c r="A492" s="10">
        <f>IF(B492="户主",COUNTIF($B$5:B492,$B$5),"")</f>
        <v>194</v>
      </c>
      <c r="B492" s="8" t="s">
        <v>16</v>
      </c>
      <c r="C492" s="8" t="s">
        <v>586</v>
      </c>
      <c r="D492" s="8" t="s">
        <v>18</v>
      </c>
      <c r="E492" s="8" t="s">
        <v>16</v>
      </c>
      <c r="F492" s="8">
        <v>1</v>
      </c>
      <c r="G492" s="8" t="s">
        <v>587</v>
      </c>
      <c r="H492" s="8" t="s">
        <v>20</v>
      </c>
      <c r="I492" s="20">
        <f t="shared" si="0"/>
        <v>289</v>
      </c>
      <c r="J492" s="8"/>
      <c r="K492" s="8"/>
      <c r="L492" s="8">
        <f t="shared" si="1"/>
        <v>289</v>
      </c>
      <c r="M492" s="8">
        <v>15</v>
      </c>
      <c r="N492" s="8">
        <f>L492*3+M492</f>
        <v>882</v>
      </c>
    </row>
    <row r="493" s="1" customFormat="1" ht="12.6" customHeight="1" spans="1:14">
      <c r="A493" s="10">
        <f>IF(B493="户主",COUNTIF($B$5:B493,$B$5),"")</f>
        <v>195</v>
      </c>
      <c r="B493" s="8" t="s">
        <v>16</v>
      </c>
      <c r="C493" s="8" t="s">
        <v>588</v>
      </c>
      <c r="D493" s="8" t="s">
        <v>23</v>
      </c>
      <c r="E493" s="8" t="s">
        <v>16</v>
      </c>
      <c r="F493" s="8">
        <v>1</v>
      </c>
      <c r="G493" s="10" t="s">
        <v>577</v>
      </c>
      <c r="H493" s="8" t="s">
        <v>20</v>
      </c>
      <c r="I493" s="20">
        <f t="shared" si="0"/>
        <v>289</v>
      </c>
      <c r="J493" s="8"/>
      <c r="K493" s="8"/>
      <c r="L493" s="8">
        <f t="shared" si="1"/>
        <v>289</v>
      </c>
      <c r="M493" s="8">
        <v>15</v>
      </c>
      <c r="N493" s="8">
        <f>L493*3+M493</f>
        <v>882</v>
      </c>
    </row>
    <row r="494" s="1" customFormat="1" ht="12.6" customHeight="1" spans="1:14">
      <c r="A494" s="10">
        <f>IF(B494="户主",COUNTIF($B$5:B494,$B$5),"")</f>
        <v>196</v>
      </c>
      <c r="B494" s="12" t="s">
        <v>16</v>
      </c>
      <c r="C494" s="10" t="s">
        <v>589</v>
      </c>
      <c r="D494" s="12" t="s">
        <v>18</v>
      </c>
      <c r="E494" s="10" t="s">
        <v>16</v>
      </c>
      <c r="F494" s="10">
        <v>1</v>
      </c>
      <c r="G494" s="10" t="s">
        <v>547</v>
      </c>
      <c r="H494" s="10" t="s">
        <v>20</v>
      </c>
      <c r="I494" s="20">
        <f t="shared" si="0"/>
        <v>289</v>
      </c>
      <c r="J494" s="10"/>
      <c r="K494" s="10"/>
      <c r="L494" s="8">
        <f t="shared" si="1"/>
        <v>289</v>
      </c>
      <c r="M494" s="8">
        <v>15</v>
      </c>
      <c r="N494" s="8">
        <f>L494*3+M494</f>
        <v>882</v>
      </c>
    </row>
    <row r="495" s="1" customFormat="1" ht="12.6" customHeight="1" spans="1:14">
      <c r="A495" s="10">
        <f>IF(B495="户主",COUNTIF($B$5:B495,$B$5),"")</f>
        <v>197</v>
      </c>
      <c r="B495" s="8" t="s">
        <v>16</v>
      </c>
      <c r="C495" s="8" t="s">
        <v>590</v>
      </c>
      <c r="D495" s="9" t="s">
        <v>18</v>
      </c>
      <c r="E495" s="9" t="s">
        <v>16</v>
      </c>
      <c r="F495" s="25">
        <v>3</v>
      </c>
      <c r="G495" s="9" t="s">
        <v>587</v>
      </c>
      <c r="H495" s="9" t="s">
        <v>20</v>
      </c>
      <c r="I495" s="20">
        <f t="shared" si="0"/>
        <v>867</v>
      </c>
      <c r="J495" s="8"/>
      <c r="K495" s="8"/>
      <c r="L495" s="8">
        <f>I495+K495+K496+K497</f>
        <v>1012</v>
      </c>
      <c r="M495" s="8">
        <v>15</v>
      </c>
      <c r="N495" s="8">
        <f>L495*3+M495</f>
        <v>3051</v>
      </c>
    </row>
    <row r="496" s="1" customFormat="1" ht="12.6" customHeight="1" spans="1:14">
      <c r="A496" s="10" t="str">
        <f>IF(B496="户主",COUNTIF($B$5:B496,$B$5),"")</f>
        <v/>
      </c>
      <c r="B496" s="8" t="s">
        <v>21</v>
      </c>
      <c r="C496" s="8" t="s">
        <v>591</v>
      </c>
      <c r="D496" s="9" t="s">
        <v>18</v>
      </c>
      <c r="E496" s="9" t="s">
        <v>90</v>
      </c>
      <c r="F496" s="9"/>
      <c r="G496" s="9" t="s">
        <v>587</v>
      </c>
      <c r="H496" s="9" t="s">
        <v>20</v>
      </c>
      <c r="I496" s="9"/>
      <c r="J496" s="8">
        <v>2</v>
      </c>
      <c r="K496" s="8">
        <v>58</v>
      </c>
      <c r="L496" s="28"/>
      <c r="M496" s="8"/>
      <c r="N496" s="8"/>
    </row>
    <row r="497" s="1" customFormat="1" ht="12.6" customHeight="1" spans="1:14">
      <c r="A497" s="10" t="str">
        <f>IF(B497="户主",COUNTIF($B$5:B497,$B$5),"")</f>
        <v/>
      </c>
      <c r="B497" s="8" t="s">
        <v>21</v>
      </c>
      <c r="C497" s="8" t="s">
        <v>592</v>
      </c>
      <c r="D497" s="9" t="s">
        <v>23</v>
      </c>
      <c r="E497" s="9" t="s">
        <v>26</v>
      </c>
      <c r="F497" s="9"/>
      <c r="G497" s="9" t="s">
        <v>587</v>
      </c>
      <c r="H497" s="9" t="s">
        <v>20</v>
      </c>
      <c r="I497" s="9"/>
      <c r="J497" s="8">
        <v>3</v>
      </c>
      <c r="K497" s="22">
        <v>87</v>
      </c>
      <c r="L497" s="28"/>
      <c r="M497" s="8"/>
      <c r="N497" s="8"/>
    </row>
    <row r="498" s="1" customFormat="1" ht="12.6" customHeight="1" spans="1:14">
      <c r="A498" s="10">
        <f>IF(B498="户主",COUNTIF($B$5:B498,$B$5),"")</f>
        <v>198</v>
      </c>
      <c r="B498" s="8" t="s">
        <v>16</v>
      </c>
      <c r="C498" s="8" t="s">
        <v>593</v>
      </c>
      <c r="D498" s="9" t="s">
        <v>18</v>
      </c>
      <c r="E498" s="9" t="s">
        <v>16</v>
      </c>
      <c r="F498" s="25">
        <v>1</v>
      </c>
      <c r="G498" s="9" t="s">
        <v>587</v>
      </c>
      <c r="H498" s="9" t="s">
        <v>20</v>
      </c>
      <c r="I498" s="20">
        <f>289*F498</f>
        <v>289</v>
      </c>
      <c r="J498" s="8">
        <v>2</v>
      </c>
      <c r="K498" s="8">
        <v>58</v>
      </c>
      <c r="L498" s="8">
        <f>I498+K498</f>
        <v>347</v>
      </c>
      <c r="M498" s="8">
        <v>15</v>
      </c>
      <c r="N498" s="8">
        <f>L498*3+M498</f>
        <v>1056</v>
      </c>
    </row>
    <row r="499" s="1" customFormat="1" ht="12.6" customHeight="1" spans="1:14">
      <c r="A499" s="10">
        <f>IF(B499="户主",COUNTIF($B$5:B499,$B$5),"")</f>
        <v>199</v>
      </c>
      <c r="B499" s="8" t="s">
        <v>16</v>
      </c>
      <c r="C499" s="8" t="s">
        <v>594</v>
      </c>
      <c r="D499" s="9" t="s">
        <v>18</v>
      </c>
      <c r="E499" s="9" t="s">
        <v>16</v>
      </c>
      <c r="F499" s="25">
        <v>2</v>
      </c>
      <c r="G499" s="9" t="s">
        <v>595</v>
      </c>
      <c r="H499" s="9" t="s">
        <v>20</v>
      </c>
      <c r="I499" s="20">
        <f>289*F499</f>
        <v>578</v>
      </c>
      <c r="J499" s="8"/>
      <c r="K499" s="8"/>
      <c r="L499" s="8">
        <f>I499+K499</f>
        <v>578</v>
      </c>
      <c r="M499" s="8">
        <v>15</v>
      </c>
      <c r="N499" s="8">
        <f>L499*3+M499</f>
        <v>1749</v>
      </c>
    </row>
    <row r="500" s="1" customFormat="1" ht="12.6" customHeight="1" spans="1:14">
      <c r="A500" s="10" t="str">
        <f>IF(B500="户主",COUNTIF($B$5:B500,$B$5),"")</f>
        <v/>
      </c>
      <c r="B500" s="8" t="s">
        <v>21</v>
      </c>
      <c r="C500" s="8" t="s">
        <v>596</v>
      </c>
      <c r="D500" s="9" t="s">
        <v>23</v>
      </c>
      <c r="E500" s="9" t="s">
        <v>24</v>
      </c>
      <c r="F500" s="9"/>
      <c r="G500" s="9" t="s">
        <v>595</v>
      </c>
      <c r="H500" s="9" t="s">
        <v>20</v>
      </c>
      <c r="I500" s="9"/>
      <c r="J500" s="8"/>
      <c r="K500" s="8"/>
      <c r="L500" s="28"/>
      <c r="M500" s="8"/>
      <c r="N500" s="8"/>
    </row>
    <row r="501" s="1" customFormat="1" ht="12.6" customHeight="1" spans="1:14">
      <c r="A501" s="10">
        <f>IF(B501="户主",COUNTIF($B$5:B501,$B$5),"")</f>
        <v>200</v>
      </c>
      <c r="B501" s="8" t="s">
        <v>16</v>
      </c>
      <c r="C501" s="8" t="s">
        <v>597</v>
      </c>
      <c r="D501" s="9" t="s">
        <v>18</v>
      </c>
      <c r="E501" s="9" t="s">
        <v>16</v>
      </c>
      <c r="F501" s="25">
        <v>1</v>
      </c>
      <c r="G501" s="9" t="s">
        <v>577</v>
      </c>
      <c r="H501" s="9" t="s">
        <v>20</v>
      </c>
      <c r="I501" s="20">
        <f>289*F501</f>
        <v>289</v>
      </c>
      <c r="J501" s="8"/>
      <c r="K501" s="8"/>
      <c r="L501" s="8">
        <f>I501+K501</f>
        <v>289</v>
      </c>
      <c r="M501" s="8">
        <v>15</v>
      </c>
      <c r="N501" s="8">
        <f>L501*3+M501</f>
        <v>882</v>
      </c>
    </row>
    <row r="502" s="1" customFormat="1" ht="12.6" customHeight="1" spans="1:14">
      <c r="A502" s="10">
        <f>IF(B502="户主",COUNTIF($B$5:B502,$B$5),"")</f>
        <v>201</v>
      </c>
      <c r="B502" s="8" t="s">
        <v>16</v>
      </c>
      <c r="C502" s="8" t="s">
        <v>598</v>
      </c>
      <c r="D502" s="9" t="s">
        <v>23</v>
      </c>
      <c r="E502" s="9" t="s">
        <v>16</v>
      </c>
      <c r="F502" s="25">
        <v>2</v>
      </c>
      <c r="G502" s="9" t="s">
        <v>599</v>
      </c>
      <c r="H502" s="9" t="s">
        <v>38</v>
      </c>
      <c r="I502" s="20">
        <f>245*F502</f>
        <v>490</v>
      </c>
      <c r="J502" s="8"/>
      <c r="K502" s="8"/>
      <c r="L502" s="8">
        <f>I502+K502</f>
        <v>490</v>
      </c>
      <c r="M502" s="8">
        <v>15</v>
      </c>
      <c r="N502" s="8">
        <f>L502*3+M502</f>
        <v>1485</v>
      </c>
    </row>
    <row r="503" s="1" customFormat="1" ht="12.6" customHeight="1" spans="1:14">
      <c r="A503" s="10" t="str">
        <f>IF(B503="户主",COUNTIF($B$5:B503,$B$5),"")</f>
        <v/>
      </c>
      <c r="B503" s="8" t="s">
        <v>21</v>
      </c>
      <c r="C503" s="8" t="s">
        <v>600</v>
      </c>
      <c r="D503" s="9" t="s">
        <v>18</v>
      </c>
      <c r="E503" s="9" t="s">
        <v>24</v>
      </c>
      <c r="F503" s="9"/>
      <c r="G503" s="9" t="s">
        <v>599</v>
      </c>
      <c r="H503" s="9" t="s">
        <v>38</v>
      </c>
      <c r="I503" s="9"/>
      <c r="J503" s="8"/>
      <c r="K503" s="8"/>
      <c r="L503" s="28"/>
      <c r="M503" s="8"/>
      <c r="N503" s="8"/>
    </row>
    <row r="504" s="1" customFormat="1" ht="12.6" customHeight="1" spans="1:14">
      <c r="A504" s="10">
        <f>IF(B504="户主",COUNTIF($B$5:B504,$B$5),"")</f>
        <v>202</v>
      </c>
      <c r="B504" s="8" t="s">
        <v>16</v>
      </c>
      <c r="C504" s="8" t="s">
        <v>601</v>
      </c>
      <c r="D504" s="9" t="s">
        <v>23</v>
      </c>
      <c r="E504" s="9" t="s">
        <v>16</v>
      </c>
      <c r="F504" s="25">
        <v>2</v>
      </c>
      <c r="G504" s="9" t="s">
        <v>599</v>
      </c>
      <c r="H504" s="9" t="s">
        <v>20</v>
      </c>
      <c r="I504" s="20">
        <f>289*F504</f>
        <v>578</v>
      </c>
      <c r="J504" s="8"/>
      <c r="K504" s="8"/>
      <c r="L504" s="8">
        <f>I504+K504</f>
        <v>578</v>
      </c>
      <c r="M504" s="8">
        <v>15</v>
      </c>
      <c r="N504" s="8">
        <f>L504*3+M504</f>
        <v>1749</v>
      </c>
    </row>
    <row r="505" s="1" customFormat="1" ht="12.6" customHeight="1" spans="1:14">
      <c r="A505" s="10" t="str">
        <f>IF(B505="户主",COUNTIF($B$5:B505,$B$5),"")</f>
        <v/>
      </c>
      <c r="B505" s="8" t="s">
        <v>21</v>
      </c>
      <c r="C505" s="8" t="s">
        <v>602</v>
      </c>
      <c r="D505" s="9" t="s">
        <v>18</v>
      </c>
      <c r="E505" s="9" t="s">
        <v>30</v>
      </c>
      <c r="F505" s="9"/>
      <c r="G505" s="9" t="s">
        <v>599</v>
      </c>
      <c r="H505" s="9" t="s">
        <v>20</v>
      </c>
      <c r="I505" s="9"/>
      <c r="J505" s="8"/>
      <c r="K505" s="8"/>
      <c r="L505" s="28"/>
      <c r="M505" s="8"/>
      <c r="N505" s="8"/>
    </row>
    <row r="506" s="1" customFormat="1" ht="12.6" customHeight="1" spans="1:14">
      <c r="A506" s="10">
        <f>IF(B506="户主",COUNTIF($B$5:B506,$B$5),"")</f>
        <v>203</v>
      </c>
      <c r="B506" s="8" t="s">
        <v>16</v>
      </c>
      <c r="C506" s="8" t="s">
        <v>603</v>
      </c>
      <c r="D506" s="9" t="s">
        <v>18</v>
      </c>
      <c r="E506" s="9" t="s">
        <v>16</v>
      </c>
      <c r="F506" s="25">
        <v>5</v>
      </c>
      <c r="G506" s="9" t="s">
        <v>527</v>
      </c>
      <c r="H506" s="9" t="s">
        <v>38</v>
      </c>
      <c r="I506" s="20">
        <f>245*F506</f>
        <v>1225</v>
      </c>
      <c r="J506" s="8"/>
      <c r="K506" s="8"/>
      <c r="L506" s="8">
        <f>I506+K509+K510</f>
        <v>1399</v>
      </c>
      <c r="M506" s="8">
        <v>15</v>
      </c>
      <c r="N506" s="8">
        <f>L506*3+M506</f>
        <v>4212</v>
      </c>
    </row>
    <row r="507" s="1" customFormat="1" ht="12.6" customHeight="1" spans="1:14">
      <c r="A507" s="10" t="str">
        <f>IF(B507="户主",COUNTIF($B$5:B507,$B$5),"")</f>
        <v/>
      </c>
      <c r="B507" s="8" t="s">
        <v>21</v>
      </c>
      <c r="C507" s="8" t="s">
        <v>604</v>
      </c>
      <c r="D507" s="9" t="s">
        <v>23</v>
      </c>
      <c r="E507" s="9" t="s">
        <v>24</v>
      </c>
      <c r="F507" s="9"/>
      <c r="G507" s="9" t="s">
        <v>527</v>
      </c>
      <c r="H507" s="9" t="s">
        <v>38</v>
      </c>
      <c r="I507" s="9"/>
      <c r="J507" s="8"/>
      <c r="K507" s="8"/>
      <c r="L507" s="28"/>
      <c r="M507" s="8"/>
      <c r="N507" s="8"/>
    </row>
    <row r="508" s="1" customFormat="1" ht="12.6" customHeight="1" spans="1:14">
      <c r="A508" s="10" t="str">
        <f>IF(B508="户主",COUNTIF($B$5:B508,$B$5),"")</f>
        <v/>
      </c>
      <c r="B508" s="8" t="s">
        <v>21</v>
      </c>
      <c r="C508" s="8" t="s">
        <v>605</v>
      </c>
      <c r="D508" s="9" t="s">
        <v>23</v>
      </c>
      <c r="E508" s="9" t="s">
        <v>149</v>
      </c>
      <c r="F508" s="9"/>
      <c r="G508" s="9" t="s">
        <v>527</v>
      </c>
      <c r="H508" s="9" t="s">
        <v>38</v>
      </c>
      <c r="I508" s="9"/>
      <c r="J508" s="8"/>
      <c r="K508" s="8"/>
      <c r="L508" s="28"/>
      <c r="M508" s="8"/>
      <c r="N508" s="8"/>
    </row>
    <row r="509" s="1" customFormat="1" ht="12.6" customHeight="1" spans="1:14">
      <c r="A509" s="10" t="str">
        <f>IF(B509="户主",COUNTIF($B$5:B509,$B$5),"")</f>
        <v/>
      </c>
      <c r="B509" s="8" t="s">
        <v>21</v>
      </c>
      <c r="C509" s="8" t="s">
        <v>606</v>
      </c>
      <c r="D509" s="9" t="s">
        <v>18</v>
      </c>
      <c r="E509" s="9" t="s">
        <v>30</v>
      </c>
      <c r="F509" s="9"/>
      <c r="G509" s="9" t="s">
        <v>527</v>
      </c>
      <c r="H509" s="9" t="s">
        <v>38</v>
      </c>
      <c r="I509" s="9"/>
      <c r="J509" s="8">
        <v>3</v>
      </c>
      <c r="K509" s="22">
        <v>87</v>
      </c>
      <c r="L509" s="28"/>
      <c r="M509" s="8"/>
      <c r="N509" s="8"/>
    </row>
    <row r="510" s="1" customFormat="1" ht="12.6" customHeight="1" spans="1:14">
      <c r="A510" s="10" t="str">
        <f>IF(B510="户主",COUNTIF($B$5:B510,$B$5),"")</f>
        <v/>
      </c>
      <c r="B510" s="8" t="s">
        <v>21</v>
      </c>
      <c r="C510" s="8" t="s">
        <v>607</v>
      </c>
      <c r="D510" s="9" t="s">
        <v>23</v>
      </c>
      <c r="E510" s="9" t="s">
        <v>26</v>
      </c>
      <c r="F510" s="9"/>
      <c r="G510" s="9" t="s">
        <v>527</v>
      </c>
      <c r="H510" s="9" t="s">
        <v>38</v>
      </c>
      <c r="I510" s="9"/>
      <c r="J510" s="8">
        <v>3</v>
      </c>
      <c r="K510" s="22">
        <v>87</v>
      </c>
      <c r="L510" s="28"/>
      <c r="M510" s="8"/>
      <c r="N510" s="8"/>
    </row>
    <row r="511" s="1" customFormat="1" ht="12.6" customHeight="1" spans="1:14">
      <c r="A511" s="10">
        <f>IF(B511="户主",COUNTIF($B$5:B511,$B$5),"")</f>
        <v>204</v>
      </c>
      <c r="B511" s="8" t="s">
        <v>16</v>
      </c>
      <c r="C511" s="8" t="s">
        <v>608</v>
      </c>
      <c r="D511" s="9" t="s">
        <v>18</v>
      </c>
      <c r="E511" s="9" t="s">
        <v>16</v>
      </c>
      <c r="F511" s="25">
        <v>3</v>
      </c>
      <c r="G511" s="9" t="s">
        <v>527</v>
      </c>
      <c r="H511" s="9" t="s">
        <v>20</v>
      </c>
      <c r="I511" s="20">
        <f>289*F511</f>
        <v>867</v>
      </c>
      <c r="J511" s="8"/>
      <c r="K511" s="8"/>
      <c r="L511" s="8">
        <f>I511+K511</f>
        <v>867</v>
      </c>
      <c r="M511" s="8">
        <v>15</v>
      </c>
      <c r="N511" s="8">
        <f>L511*3+M511</f>
        <v>2616</v>
      </c>
    </row>
    <row r="512" s="1" customFormat="1" ht="12.6" customHeight="1" spans="1:14">
      <c r="A512" s="10" t="str">
        <f>IF(B512="户主",COUNTIF($B$5:B512,$B$5),"")</f>
        <v/>
      </c>
      <c r="B512" s="8" t="s">
        <v>21</v>
      </c>
      <c r="C512" s="8" t="s">
        <v>609</v>
      </c>
      <c r="D512" s="9" t="s">
        <v>23</v>
      </c>
      <c r="E512" s="9" t="s">
        <v>24</v>
      </c>
      <c r="F512" s="9"/>
      <c r="G512" s="9" t="s">
        <v>527</v>
      </c>
      <c r="H512" s="9" t="s">
        <v>20</v>
      </c>
      <c r="I512" s="9"/>
      <c r="J512" s="8"/>
      <c r="K512" s="8"/>
      <c r="L512" s="28"/>
      <c r="M512" s="8"/>
      <c r="N512" s="8"/>
    </row>
    <row r="513" s="1" customFormat="1" ht="12.6" customHeight="1" spans="1:14">
      <c r="A513" s="10" t="str">
        <f>IF(B513="户主",COUNTIF($B$5:B513,$B$5),"")</f>
        <v/>
      </c>
      <c r="B513" s="8" t="s">
        <v>21</v>
      </c>
      <c r="C513" s="8" t="s">
        <v>610</v>
      </c>
      <c r="D513" s="9" t="s">
        <v>18</v>
      </c>
      <c r="E513" s="9" t="s">
        <v>30</v>
      </c>
      <c r="F513" s="9"/>
      <c r="G513" s="9" t="s">
        <v>527</v>
      </c>
      <c r="H513" s="9" t="s">
        <v>20</v>
      </c>
      <c r="I513" s="9"/>
      <c r="J513" s="8"/>
      <c r="K513" s="8"/>
      <c r="L513" s="28"/>
      <c r="M513" s="8"/>
      <c r="N513" s="8"/>
    </row>
    <row r="514" s="1" customFormat="1" ht="12.6" customHeight="1" spans="1:14">
      <c r="A514" s="10">
        <f>IF(B514="户主",COUNTIF($B$5:B514,$B$5),"")</f>
        <v>205</v>
      </c>
      <c r="B514" s="8" t="s">
        <v>16</v>
      </c>
      <c r="C514" s="8" t="s">
        <v>611</v>
      </c>
      <c r="D514" s="9" t="s">
        <v>18</v>
      </c>
      <c r="E514" s="9" t="s">
        <v>16</v>
      </c>
      <c r="F514" s="25">
        <v>2</v>
      </c>
      <c r="G514" s="9" t="s">
        <v>527</v>
      </c>
      <c r="H514" s="9" t="s">
        <v>20</v>
      </c>
      <c r="I514" s="20">
        <f>289*F514</f>
        <v>578</v>
      </c>
      <c r="J514" s="8"/>
      <c r="K514" s="8"/>
      <c r="L514" s="8">
        <f>I514+K514+K515+K54</f>
        <v>578</v>
      </c>
      <c r="M514" s="8">
        <v>15</v>
      </c>
      <c r="N514" s="8">
        <f>L514*3+M514</f>
        <v>1749</v>
      </c>
    </row>
    <row r="515" s="1" customFormat="1" ht="12.6" customHeight="1" spans="1:14">
      <c r="A515" s="10" t="str">
        <f>IF(B515="户主",COUNTIF($B$5:B515,$B$5),"")</f>
        <v/>
      </c>
      <c r="B515" s="8" t="s">
        <v>21</v>
      </c>
      <c r="C515" s="8" t="s">
        <v>612</v>
      </c>
      <c r="D515" s="9" t="s">
        <v>23</v>
      </c>
      <c r="E515" s="9" t="s">
        <v>24</v>
      </c>
      <c r="F515" s="9"/>
      <c r="G515" s="9" t="s">
        <v>527</v>
      </c>
      <c r="H515" s="9" t="s">
        <v>20</v>
      </c>
      <c r="I515" s="9"/>
      <c r="J515" s="8"/>
      <c r="K515" s="8"/>
      <c r="L515" s="28"/>
      <c r="M515" s="8"/>
      <c r="N515" s="8"/>
    </row>
    <row r="516" s="1" customFormat="1" ht="12.6" customHeight="1" spans="1:14">
      <c r="A516" s="10">
        <f>IF(B516="户主",COUNTIF($B$5:B516,$B$5),"")</f>
        <v>206</v>
      </c>
      <c r="B516" s="8" t="s">
        <v>16</v>
      </c>
      <c r="C516" s="8" t="s">
        <v>613</v>
      </c>
      <c r="D516" s="8" t="s">
        <v>23</v>
      </c>
      <c r="E516" s="8" t="s">
        <v>16</v>
      </c>
      <c r="F516" s="8">
        <v>1</v>
      </c>
      <c r="G516" s="9" t="s">
        <v>595</v>
      </c>
      <c r="H516" s="9" t="s">
        <v>20</v>
      </c>
      <c r="I516" s="20">
        <f>289*F516</f>
        <v>289</v>
      </c>
      <c r="J516" s="8"/>
      <c r="K516" s="8"/>
      <c r="L516" s="8">
        <f>I516+K516</f>
        <v>289</v>
      </c>
      <c r="M516" s="8">
        <v>15</v>
      </c>
      <c r="N516" s="8">
        <f>L516*3+M516</f>
        <v>882</v>
      </c>
    </row>
    <row r="517" s="4" customFormat="1" ht="12.6" customHeight="1" spans="1:249">
      <c r="A517" s="10">
        <f>IF(B517="户主",COUNTIF($B$5:B517,$B$5),"")</f>
        <v>207</v>
      </c>
      <c r="B517" s="8" t="s">
        <v>16</v>
      </c>
      <c r="C517" s="40" t="s">
        <v>614</v>
      </c>
      <c r="D517" s="9" t="s">
        <v>18</v>
      </c>
      <c r="E517" s="9" t="s">
        <v>16</v>
      </c>
      <c r="F517" s="25">
        <v>2</v>
      </c>
      <c r="G517" s="13" t="s">
        <v>615</v>
      </c>
      <c r="H517" s="8" t="s">
        <v>38</v>
      </c>
      <c r="I517" s="21">
        <f>F517*245</f>
        <v>490</v>
      </c>
      <c r="J517" s="8"/>
      <c r="K517" s="8"/>
      <c r="L517" s="8">
        <f>I517+K517</f>
        <v>490</v>
      </c>
      <c r="M517" s="19">
        <v>15</v>
      </c>
      <c r="N517" s="8">
        <f>L517*3+M517</f>
        <v>1485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  <c r="IE517" s="1"/>
      <c r="IF517" s="1"/>
      <c r="IG517" s="1"/>
      <c r="IH517" s="1"/>
      <c r="II517" s="1"/>
      <c r="IJ517" s="1"/>
      <c r="IK517" s="1"/>
      <c r="IL517" s="1"/>
      <c r="IM517" s="1"/>
      <c r="IN517" s="1"/>
      <c r="IO517" s="1"/>
    </row>
    <row r="518" s="4" customFormat="1" ht="12.6" customHeight="1" spans="1:249">
      <c r="A518" s="10" t="str">
        <f>IF(B518="户主",COUNTIF($B$5:B518,$B$5),"")</f>
        <v/>
      </c>
      <c r="B518" s="8" t="s">
        <v>21</v>
      </c>
      <c r="C518" s="40" t="s">
        <v>616</v>
      </c>
      <c r="D518" s="9" t="s">
        <v>23</v>
      </c>
      <c r="E518" s="9" t="s">
        <v>24</v>
      </c>
      <c r="F518" s="9"/>
      <c r="G518" s="13" t="s">
        <v>615</v>
      </c>
      <c r="H518" s="8" t="s">
        <v>38</v>
      </c>
      <c r="I518" s="9"/>
      <c r="J518" s="8"/>
      <c r="K518" s="8"/>
      <c r="L518" s="8"/>
      <c r="M518" s="19"/>
      <c r="N518" s="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  <c r="GF518" s="1"/>
      <c r="GG518" s="1"/>
      <c r="GH518" s="1"/>
      <c r="GI518" s="1"/>
      <c r="GJ518" s="1"/>
      <c r="GK518" s="1"/>
      <c r="GL518" s="1"/>
      <c r="GM518" s="1"/>
      <c r="GN518" s="1"/>
      <c r="GO518" s="1"/>
      <c r="GP518" s="1"/>
      <c r="GQ518" s="1"/>
      <c r="GR518" s="1"/>
      <c r="GS518" s="1"/>
      <c r="GT518" s="1"/>
      <c r="GU518" s="1"/>
      <c r="GV518" s="1"/>
      <c r="GW518" s="1"/>
      <c r="GX518" s="1"/>
      <c r="GY518" s="1"/>
      <c r="GZ518" s="1"/>
      <c r="HA518" s="1"/>
      <c r="HB518" s="1"/>
      <c r="HC518" s="1"/>
      <c r="HD518" s="1"/>
      <c r="HE518" s="1"/>
      <c r="HF518" s="1"/>
      <c r="HG518" s="1"/>
      <c r="HH518" s="1"/>
      <c r="HI518" s="1"/>
      <c r="HJ518" s="1"/>
      <c r="HK518" s="1"/>
      <c r="HL518" s="1"/>
      <c r="HM518" s="1"/>
      <c r="HN518" s="1"/>
      <c r="HO518" s="1"/>
      <c r="HP518" s="1"/>
      <c r="HQ518" s="1"/>
      <c r="HR518" s="1"/>
      <c r="HS518" s="1"/>
      <c r="HT518" s="1"/>
      <c r="HU518" s="1"/>
      <c r="HV518" s="1"/>
      <c r="HW518" s="1"/>
      <c r="HX518" s="1"/>
      <c r="HY518" s="1"/>
      <c r="HZ518" s="1"/>
      <c r="IA518" s="1"/>
      <c r="IB518" s="1"/>
      <c r="IC518" s="1"/>
      <c r="ID518" s="1"/>
      <c r="IE518" s="1"/>
      <c r="IF518" s="1"/>
      <c r="IG518" s="1"/>
      <c r="IH518" s="1"/>
      <c r="II518" s="1"/>
      <c r="IJ518" s="1"/>
      <c r="IK518" s="1"/>
      <c r="IL518" s="1"/>
      <c r="IM518" s="1"/>
      <c r="IN518" s="1"/>
      <c r="IO518" s="1"/>
    </row>
    <row r="519" s="4" customFormat="1" ht="12.6" customHeight="1" spans="1:249">
      <c r="A519" s="10">
        <f>IF(B519="户主",COUNTIF($B$5:B519,$B$5),"")</f>
        <v>208</v>
      </c>
      <c r="B519" s="8" t="s">
        <v>16</v>
      </c>
      <c r="C519" s="40" t="s">
        <v>617</v>
      </c>
      <c r="D519" s="9" t="s">
        <v>18</v>
      </c>
      <c r="E519" s="9" t="s">
        <v>16</v>
      </c>
      <c r="F519" s="25">
        <v>2</v>
      </c>
      <c r="G519" s="13" t="s">
        <v>618</v>
      </c>
      <c r="H519" s="8" t="s">
        <v>20</v>
      </c>
      <c r="I519" s="21">
        <f>F519*289</f>
        <v>578</v>
      </c>
      <c r="J519" s="8">
        <v>2</v>
      </c>
      <c r="K519" s="8">
        <v>58</v>
      </c>
      <c r="L519" s="8">
        <f>I519+K519</f>
        <v>636</v>
      </c>
      <c r="M519" s="19">
        <v>15</v>
      </c>
      <c r="N519" s="8">
        <f>L519*3+M519</f>
        <v>1923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  <c r="FI519" s="1"/>
      <c r="FJ519" s="1"/>
      <c r="FK519" s="1"/>
      <c r="FL519" s="1"/>
      <c r="FM519" s="1"/>
      <c r="FN519" s="1"/>
      <c r="FO519" s="1"/>
      <c r="FP519" s="1"/>
      <c r="FQ519" s="1"/>
      <c r="FR519" s="1"/>
      <c r="FS519" s="1"/>
      <c r="FT519" s="1"/>
      <c r="FU519" s="1"/>
      <c r="FV519" s="1"/>
      <c r="FW519" s="1"/>
      <c r="FX519" s="1"/>
      <c r="FY519" s="1"/>
      <c r="FZ519" s="1"/>
      <c r="GA519" s="1"/>
      <c r="GB519" s="1"/>
      <c r="GC519" s="1"/>
      <c r="GD519" s="1"/>
      <c r="GE519" s="1"/>
      <c r="GF519" s="1"/>
      <c r="GG519" s="1"/>
      <c r="GH519" s="1"/>
      <c r="GI519" s="1"/>
      <c r="GJ519" s="1"/>
      <c r="GK519" s="1"/>
      <c r="GL519" s="1"/>
      <c r="GM519" s="1"/>
      <c r="GN519" s="1"/>
      <c r="GO519" s="1"/>
      <c r="GP519" s="1"/>
      <c r="GQ519" s="1"/>
      <c r="GR519" s="1"/>
      <c r="GS519" s="1"/>
      <c r="GT519" s="1"/>
      <c r="GU519" s="1"/>
      <c r="GV519" s="1"/>
      <c r="GW519" s="1"/>
      <c r="GX519" s="1"/>
      <c r="GY519" s="1"/>
      <c r="GZ519" s="1"/>
      <c r="HA519" s="1"/>
      <c r="HB519" s="1"/>
      <c r="HC519" s="1"/>
      <c r="HD519" s="1"/>
      <c r="HE519" s="1"/>
      <c r="HF519" s="1"/>
      <c r="HG519" s="1"/>
      <c r="HH519" s="1"/>
      <c r="HI519" s="1"/>
      <c r="HJ519" s="1"/>
      <c r="HK519" s="1"/>
      <c r="HL519" s="1"/>
      <c r="HM519" s="1"/>
      <c r="HN519" s="1"/>
      <c r="HO519" s="1"/>
      <c r="HP519" s="1"/>
      <c r="HQ519" s="1"/>
      <c r="HR519" s="1"/>
      <c r="HS519" s="1"/>
      <c r="HT519" s="1"/>
      <c r="HU519" s="1"/>
      <c r="HV519" s="1"/>
      <c r="HW519" s="1"/>
      <c r="HX519" s="1"/>
      <c r="HY519" s="1"/>
      <c r="HZ519" s="1"/>
      <c r="IA519" s="1"/>
      <c r="IB519" s="1"/>
      <c r="IC519" s="1"/>
      <c r="ID519" s="1"/>
      <c r="IE519" s="1"/>
      <c r="IF519" s="1"/>
      <c r="IG519" s="1"/>
      <c r="IH519" s="1"/>
      <c r="II519" s="1"/>
      <c r="IJ519" s="1"/>
      <c r="IK519" s="1"/>
      <c r="IL519" s="1"/>
      <c r="IM519" s="1"/>
      <c r="IN519" s="1"/>
      <c r="IO519" s="1"/>
    </row>
    <row r="520" s="4" customFormat="1" ht="12.6" customHeight="1" spans="1:249">
      <c r="A520" s="10" t="str">
        <f>IF(B520="户主",COUNTIF($B$5:B520,$B$5),"")</f>
        <v/>
      </c>
      <c r="B520" s="8" t="s">
        <v>21</v>
      </c>
      <c r="C520" s="40" t="s">
        <v>619</v>
      </c>
      <c r="D520" s="9" t="s">
        <v>23</v>
      </c>
      <c r="E520" s="9" t="s">
        <v>24</v>
      </c>
      <c r="F520" s="9"/>
      <c r="G520" s="13" t="s">
        <v>618</v>
      </c>
      <c r="H520" s="8" t="s">
        <v>20</v>
      </c>
      <c r="I520" s="9"/>
      <c r="J520" s="8"/>
      <c r="K520" s="8"/>
      <c r="L520" s="8"/>
      <c r="M520" s="19"/>
      <c r="N520" s="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  <c r="IE520" s="1"/>
      <c r="IF520" s="1"/>
      <c r="IG520" s="1"/>
      <c r="IH520" s="1"/>
      <c r="II520" s="1"/>
      <c r="IJ520" s="1"/>
      <c r="IK520" s="1"/>
      <c r="IL520" s="1"/>
      <c r="IM520" s="1"/>
      <c r="IN520" s="1"/>
      <c r="IO520" s="1"/>
    </row>
    <row r="521" s="4" customFormat="1" ht="12.6" customHeight="1" spans="1:249">
      <c r="A521" s="10">
        <f>IF(B521="户主",COUNTIF($B$5:B521,$B$5),"")</f>
        <v>209</v>
      </c>
      <c r="B521" s="8" t="s">
        <v>16</v>
      </c>
      <c r="C521" s="40" t="s">
        <v>620</v>
      </c>
      <c r="D521" s="9" t="s">
        <v>18</v>
      </c>
      <c r="E521" s="9" t="s">
        <v>16</v>
      </c>
      <c r="F521" s="25">
        <v>4</v>
      </c>
      <c r="G521" s="13" t="s">
        <v>615</v>
      </c>
      <c r="H521" s="8" t="s">
        <v>38</v>
      </c>
      <c r="I521" s="21">
        <f>F521*245</f>
        <v>980</v>
      </c>
      <c r="J521" s="8"/>
      <c r="K521" s="8"/>
      <c r="L521" s="8">
        <f>I521+K521+K522+K523+K524</f>
        <v>1154</v>
      </c>
      <c r="M521" s="19">
        <v>15</v>
      </c>
      <c r="N521" s="8">
        <f>L521*3+M521</f>
        <v>3477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  <c r="FI521" s="1"/>
      <c r="FJ521" s="1"/>
      <c r="FK521" s="1"/>
      <c r="FL521" s="1"/>
      <c r="FM521" s="1"/>
      <c r="FN521" s="1"/>
      <c r="FO521" s="1"/>
      <c r="FP521" s="1"/>
      <c r="FQ521" s="1"/>
      <c r="FR521" s="1"/>
      <c r="FS521" s="1"/>
      <c r="FT521" s="1"/>
      <c r="FU521" s="1"/>
      <c r="FV521" s="1"/>
      <c r="FW521" s="1"/>
      <c r="FX521" s="1"/>
      <c r="FY521" s="1"/>
      <c r="FZ521" s="1"/>
      <c r="GA521" s="1"/>
      <c r="GB521" s="1"/>
      <c r="GC521" s="1"/>
      <c r="GD521" s="1"/>
      <c r="GE521" s="1"/>
      <c r="GF521" s="1"/>
      <c r="GG521" s="1"/>
      <c r="GH521" s="1"/>
      <c r="GI521" s="1"/>
      <c r="GJ521" s="1"/>
      <c r="GK521" s="1"/>
      <c r="GL521" s="1"/>
      <c r="GM521" s="1"/>
      <c r="GN521" s="1"/>
      <c r="GO521" s="1"/>
      <c r="GP521" s="1"/>
      <c r="GQ521" s="1"/>
      <c r="GR521" s="1"/>
      <c r="GS521" s="1"/>
      <c r="GT521" s="1"/>
      <c r="GU521" s="1"/>
      <c r="GV521" s="1"/>
      <c r="GW521" s="1"/>
      <c r="GX521" s="1"/>
      <c r="GY521" s="1"/>
      <c r="GZ521" s="1"/>
      <c r="HA521" s="1"/>
      <c r="HB521" s="1"/>
      <c r="HC521" s="1"/>
      <c r="HD521" s="1"/>
      <c r="HE521" s="1"/>
      <c r="HF521" s="1"/>
      <c r="HG521" s="1"/>
      <c r="HH521" s="1"/>
      <c r="HI521" s="1"/>
      <c r="HJ521" s="1"/>
      <c r="HK521" s="1"/>
      <c r="HL521" s="1"/>
      <c r="HM521" s="1"/>
      <c r="HN521" s="1"/>
      <c r="HO521" s="1"/>
      <c r="HP521" s="1"/>
      <c r="HQ521" s="1"/>
      <c r="HR521" s="1"/>
      <c r="HS521" s="1"/>
      <c r="HT521" s="1"/>
      <c r="HU521" s="1"/>
      <c r="HV521" s="1"/>
      <c r="HW521" s="1"/>
      <c r="HX521" s="1"/>
      <c r="HY521" s="1"/>
      <c r="HZ521" s="1"/>
      <c r="IA521" s="1"/>
      <c r="IB521" s="1"/>
      <c r="IC521" s="1"/>
      <c r="ID521" s="1"/>
      <c r="IE521" s="1"/>
      <c r="IF521" s="1"/>
      <c r="IG521" s="1"/>
      <c r="IH521" s="1"/>
      <c r="II521" s="1"/>
      <c r="IJ521" s="1"/>
      <c r="IK521" s="1"/>
      <c r="IL521" s="1"/>
      <c r="IM521" s="1"/>
      <c r="IN521" s="1"/>
      <c r="IO521" s="1"/>
    </row>
    <row r="522" s="4" customFormat="1" ht="12.6" customHeight="1" spans="1:249">
      <c r="A522" s="10" t="str">
        <f>IF(B522="户主",COUNTIF($B$5:B522,$B$5),"")</f>
        <v/>
      </c>
      <c r="B522" s="8" t="s">
        <v>21</v>
      </c>
      <c r="C522" s="40" t="s">
        <v>621</v>
      </c>
      <c r="D522" s="9" t="s">
        <v>23</v>
      </c>
      <c r="E522" s="9" t="s">
        <v>24</v>
      </c>
      <c r="F522" s="9"/>
      <c r="G522" s="13" t="s">
        <v>615</v>
      </c>
      <c r="H522" s="8" t="s">
        <v>38</v>
      </c>
      <c r="I522" s="9"/>
      <c r="J522" s="8"/>
      <c r="K522" s="8"/>
      <c r="L522" s="8"/>
      <c r="M522" s="19"/>
      <c r="N522" s="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  <c r="FI522" s="1"/>
      <c r="FJ522" s="1"/>
      <c r="FK522" s="1"/>
      <c r="FL522" s="1"/>
      <c r="FM522" s="1"/>
      <c r="FN522" s="1"/>
      <c r="FO522" s="1"/>
      <c r="FP522" s="1"/>
      <c r="FQ522" s="1"/>
      <c r="FR522" s="1"/>
      <c r="FS522" s="1"/>
      <c r="FT522" s="1"/>
      <c r="FU522" s="1"/>
      <c r="FV522" s="1"/>
      <c r="FW522" s="1"/>
      <c r="FX522" s="1"/>
      <c r="FY522" s="1"/>
      <c r="FZ522" s="1"/>
      <c r="GA522" s="1"/>
      <c r="GB522" s="1"/>
      <c r="GC522" s="1"/>
      <c r="GD522" s="1"/>
      <c r="GE522" s="1"/>
      <c r="GF522" s="1"/>
      <c r="GG522" s="1"/>
      <c r="GH522" s="1"/>
      <c r="GI522" s="1"/>
      <c r="GJ522" s="1"/>
      <c r="GK522" s="1"/>
      <c r="GL522" s="1"/>
      <c r="GM522" s="1"/>
      <c r="GN522" s="1"/>
      <c r="GO522" s="1"/>
      <c r="GP522" s="1"/>
      <c r="GQ522" s="1"/>
      <c r="GR522" s="1"/>
      <c r="GS522" s="1"/>
      <c r="GT522" s="1"/>
      <c r="GU522" s="1"/>
      <c r="GV522" s="1"/>
      <c r="GW522" s="1"/>
      <c r="GX522" s="1"/>
      <c r="GY522" s="1"/>
      <c r="GZ522" s="1"/>
      <c r="HA522" s="1"/>
      <c r="HB522" s="1"/>
      <c r="HC522" s="1"/>
      <c r="HD522" s="1"/>
      <c r="HE522" s="1"/>
      <c r="HF522" s="1"/>
      <c r="HG522" s="1"/>
      <c r="HH522" s="1"/>
      <c r="HI522" s="1"/>
      <c r="HJ522" s="1"/>
      <c r="HK522" s="1"/>
      <c r="HL522" s="1"/>
      <c r="HM522" s="1"/>
      <c r="HN522" s="1"/>
      <c r="HO522" s="1"/>
      <c r="HP522" s="1"/>
      <c r="HQ522" s="1"/>
      <c r="HR522" s="1"/>
      <c r="HS522" s="1"/>
      <c r="HT522" s="1"/>
      <c r="HU522" s="1"/>
      <c r="HV522" s="1"/>
      <c r="HW522" s="1"/>
      <c r="HX522" s="1"/>
      <c r="HY522" s="1"/>
      <c r="HZ522" s="1"/>
      <c r="IA522" s="1"/>
      <c r="IB522" s="1"/>
      <c r="IC522" s="1"/>
      <c r="ID522" s="1"/>
      <c r="IE522" s="1"/>
      <c r="IF522" s="1"/>
      <c r="IG522" s="1"/>
      <c r="IH522" s="1"/>
      <c r="II522" s="1"/>
      <c r="IJ522" s="1"/>
      <c r="IK522" s="1"/>
      <c r="IL522" s="1"/>
      <c r="IM522" s="1"/>
      <c r="IN522" s="1"/>
      <c r="IO522" s="1"/>
    </row>
    <row r="523" s="4" customFormat="1" ht="12.6" customHeight="1" spans="1:249">
      <c r="A523" s="10" t="str">
        <f>IF(B523="户主",COUNTIF($B$5:B523,$B$5),"")</f>
        <v/>
      </c>
      <c r="B523" s="8" t="s">
        <v>21</v>
      </c>
      <c r="C523" s="40" t="s">
        <v>622</v>
      </c>
      <c r="D523" s="9" t="s">
        <v>23</v>
      </c>
      <c r="E523" s="9" t="s">
        <v>349</v>
      </c>
      <c r="F523" s="9"/>
      <c r="G523" s="13" t="s">
        <v>615</v>
      </c>
      <c r="H523" s="8" t="s">
        <v>38</v>
      </c>
      <c r="I523" s="9"/>
      <c r="J523" s="8">
        <v>3</v>
      </c>
      <c r="K523" s="8">
        <v>87</v>
      </c>
      <c r="L523" s="8"/>
      <c r="M523" s="19"/>
      <c r="N523" s="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  <c r="FI523" s="1"/>
      <c r="FJ523" s="1"/>
      <c r="FK523" s="1"/>
      <c r="FL523" s="1"/>
      <c r="FM523" s="1"/>
      <c r="FN523" s="1"/>
      <c r="FO523" s="1"/>
      <c r="FP523" s="1"/>
      <c r="FQ523" s="1"/>
      <c r="FR523" s="1"/>
      <c r="FS523" s="1"/>
      <c r="FT523" s="1"/>
      <c r="FU523" s="1"/>
      <c r="FV523" s="1"/>
      <c r="FW523" s="1"/>
      <c r="FX523" s="1"/>
      <c r="FY523" s="1"/>
      <c r="FZ523" s="1"/>
      <c r="GA523" s="1"/>
      <c r="GB523" s="1"/>
      <c r="GC523" s="1"/>
      <c r="GD523" s="1"/>
      <c r="GE523" s="1"/>
      <c r="GF523" s="1"/>
      <c r="GG523" s="1"/>
      <c r="GH523" s="1"/>
      <c r="GI523" s="1"/>
      <c r="GJ523" s="1"/>
      <c r="GK523" s="1"/>
      <c r="GL523" s="1"/>
      <c r="GM523" s="1"/>
      <c r="GN523" s="1"/>
      <c r="GO523" s="1"/>
      <c r="GP523" s="1"/>
      <c r="GQ523" s="1"/>
      <c r="GR523" s="1"/>
      <c r="GS523" s="1"/>
      <c r="GT523" s="1"/>
      <c r="GU523" s="1"/>
      <c r="GV523" s="1"/>
      <c r="GW523" s="1"/>
      <c r="GX523" s="1"/>
      <c r="GY523" s="1"/>
      <c r="GZ523" s="1"/>
      <c r="HA523" s="1"/>
      <c r="HB523" s="1"/>
      <c r="HC523" s="1"/>
      <c r="HD523" s="1"/>
      <c r="HE523" s="1"/>
      <c r="HF523" s="1"/>
      <c r="HG523" s="1"/>
      <c r="HH523" s="1"/>
      <c r="HI523" s="1"/>
      <c r="HJ523" s="1"/>
      <c r="HK523" s="1"/>
      <c r="HL523" s="1"/>
      <c r="HM523" s="1"/>
      <c r="HN523" s="1"/>
      <c r="HO523" s="1"/>
      <c r="HP523" s="1"/>
      <c r="HQ523" s="1"/>
      <c r="HR523" s="1"/>
      <c r="HS523" s="1"/>
      <c r="HT523" s="1"/>
      <c r="HU523" s="1"/>
      <c r="HV523" s="1"/>
      <c r="HW523" s="1"/>
      <c r="HX523" s="1"/>
      <c r="HY523" s="1"/>
      <c r="HZ523" s="1"/>
      <c r="IA523" s="1"/>
      <c r="IB523" s="1"/>
      <c r="IC523" s="1"/>
      <c r="ID523" s="1"/>
      <c r="IE523" s="1"/>
      <c r="IF523" s="1"/>
      <c r="IG523" s="1"/>
      <c r="IH523" s="1"/>
      <c r="II523" s="1"/>
      <c r="IJ523" s="1"/>
      <c r="IK523" s="1"/>
      <c r="IL523" s="1"/>
      <c r="IM523" s="1"/>
      <c r="IN523" s="1"/>
      <c r="IO523" s="1"/>
    </row>
    <row r="524" s="4" customFormat="1" ht="12.6" customHeight="1" spans="1:249">
      <c r="A524" s="10" t="str">
        <f>IF(B524="户主",COUNTIF($B$5:B524,$B$5),"")</f>
        <v/>
      </c>
      <c r="B524" s="8" t="s">
        <v>21</v>
      </c>
      <c r="C524" s="40" t="s">
        <v>623</v>
      </c>
      <c r="D524" s="9" t="s">
        <v>18</v>
      </c>
      <c r="E524" s="9" t="s">
        <v>155</v>
      </c>
      <c r="F524" s="9"/>
      <c r="G524" s="13" t="s">
        <v>615</v>
      </c>
      <c r="H524" s="8" t="s">
        <v>38</v>
      </c>
      <c r="I524" s="9"/>
      <c r="J524" s="8">
        <v>3</v>
      </c>
      <c r="K524" s="8">
        <v>87</v>
      </c>
      <c r="L524" s="8"/>
      <c r="M524" s="19"/>
      <c r="N524" s="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  <c r="FI524" s="1"/>
      <c r="FJ524" s="1"/>
      <c r="FK524" s="1"/>
      <c r="FL524" s="1"/>
      <c r="FM524" s="1"/>
      <c r="FN524" s="1"/>
      <c r="FO524" s="1"/>
      <c r="FP524" s="1"/>
      <c r="FQ524" s="1"/>
      <c r="FR524" s="1"/>
      <c r="FS524" s="1"/>
      <c r="FT524" s="1"/>
      <c r="FU524" s="1"/>
      <c r="FV524" s="1"/>
      <c r="FW524" s="1"/>
      <c r="FX524" s="1"/>
      <c r="FY524" s="1"/>
      <c r="FZ524" s="1"/>
      <c r="GA524" s="1"/>
      <c r="GB524" s="1"/>
      <c r="GC524" s="1"/>
      <c r="GD524" s="1"/>
      <c r="GE524" s="1"/>
      <c r="GF524" s="1"/>
      <c r="GG524" s="1"/>
      <c r="GH524" s="1"/>
      <c r="GI524" s="1"/>
      <c r="GJ524" s="1"/>
      <c r="GK524" s="1"/>
      <c r="GL524" s="1"/>
      <c r="GM524" s="1"/>
      <c r="GN524" s="1"/>
      <c r="GO524" s="1"/>
      <c r="GP524" s="1"/>
      <c r="GQ524" s="1"/>
      <c r="GR524" s="1"/>
      <c r="GS524" s="1"/>
      <c r="GT524" s="1"/>
      <c r="GU524" s="1"/>
      <c r="GV524" s="1"/>
      <c r="GW524" s="1"/>
      <c r="GX524" s="1"/>
      <c r="GY524" s="1"/>
      <c r="GZ524" s="1"/>
      <c r="HA524" s="1"/>
      <c r="HB524" s="1"/>
      <c r="HC524" s="1"/>
      <c r="HD524" s="1"/>
      <c r="HE524" s="1"/>
      <c r="HF524" s="1"/>
      <c r="HG524" s="1"/>
      <c r="HH524" s="1"/>
      <c r="HI524" s="1"/>
      <c r="HJ524" s="1"/>
      <c r="HK524" s="1"/>
      <c r="HL524" s="1"/>
      <c r="HM524" s="1"/>
      <c r="HN524" s="1"/>
      <c r="HO524" s="1"/>
      <c r="HP524" s="1"/>
      <c r="HQ524" s="1"/>
      <c r="HR524" s="1"/>
      <c r="HS524" s="1"/>
      <c r="HT524" s="1"/>
      <c r="HU524" s="1"/>
      <c r="HV524" s="1"/>
      <c r="HW524" s="1"/>
      <c r="HX524" s="1"/>
      <c r="HY524" s="1"/>
      <c r="HZ524" s="1"/>
      <c r="IA524" s="1"/>
      <c r="IB524" s="1"/>
      <c r="IC524" s="1"/>
      <c r="ID524" s="1"/>
      <c r="IE524" s="1"/>
      <c r="IF524" s="1"/>
      <c r="IG524" s="1"/>
      <c r="IH524" s="1"/>
      <c r="II524" s="1"/>
      <c r="IJ524" s="1"/>
      <c r="IK524" s="1"/>
      <c r="IL524" s="1"/>
      <c r="IM524" s="1"/>
      <c r="IN524" s="1"/>
      <c r="IO524" s="1"/>
    </row>
    <row r="525" s="1" customFormat="1" ht="12.6" customHeight="1" spans="1:14">
      <c r="A525" s="10">
        <f>IF(B525="户主",COUNTIF($B$5:B525,$B$5),"")</f>
        <v>210</v>
      </c>
      <c r="B525" s="8" t="s">
        <v>16</v>
      </c>
      <c r="C525" s="8" t="s">
        <v>624</v>
      </c>
      <c r="D525" s="9" t="s">
        <v>18</v>
      </c>
      <c r="E525" s="9" t="s">
        <v>16</v>
      </c>
      <c r="F525" s="25">
        <v>1</v>
      </c>
      <c r="G525" s="9" t="s">
        <v>625</v>
      </c>
      <c r="H525" s="9" t="s">
        <v>20</v>
      </c>
      <c r="I525" s="20">
        <f>289*F525</f>
        <v>289</v>
      </c>
      <c r="J525" s="8"/>
      <c r="K525" s="8"/>
      <c r="L525" s="8">
        <f>I525+K525</f>
        <v>289</v>
      </c>
      <c r="M525" s="8">
        <v>15</v>
      </c>
      <c r="N525" s="8">
        <f>L525*3+M525</f>
        <v>882</v>
      </c>
    </row>
    <row r="526" s="1" customFormat="1" ht="12.6" customHeight="1" spans="1:14">
      <c r="A526" s="10">
        <f>IF(B526="户主",COUNTIF($B$5:B526,$B$5),"")</f>
        <v>211</v>
      </c>
      <c r="B526" s="12" t="s">
        <v>16</v>
      </c>
      <c r="C526" s="12" t="s">
        <v>626</v>
      </c>
      <c r="D526" s="12" t="s">
        <v>18</v>
      </c>
      <c r="E526" s="12" t="s">
        <v>16</v>
      </c>
      <c r="F526" s="12">
        <v>4</v>
      </c>
      <c r="G526" s="12" t="s">
        <v>625</v>
      </c>
      <c r="H526" s="12" t="s">
        <v>38</v>
      </c>
      <c r="I526" s="20">
        <f>245*F526</f>
        <v>980</v>
      </c>
      <c r="J526" s="22">
        <v>6</v>
      </c>
      <c r="K526" s="10">
        <v>145</v>
      </c>
      <c r="L526" s="8">
        <f>I526+K526+K528+K529</f>
        <v>1298</v>
      </c>
      <c r="M526" s="8">
        <v>15</v>
      </c>
      <c r="N526" s="8">
        <f>L526*3+M526</f>
        <v>3909</v>
      </c>
    </row>
    <row r="527" s="1" customFormat="1" ht="12.6" customHeight="1" spans="1:14">
      <c r="A527" s="10" t="str">
        <f>IF(B527="户主",COUNTIF($B$5:B527,$B$5),"")</f>
        <v/>
      </c>
      <c r="B527" s="12" t="s">
        <v>21</v>
      </c>
      <c r="C527" s="12" t="s">
        <v>627</v>
      </c>
      <c r="D527" s="12" t="s">
        <v>23</v>
      </c>
      <c r="E527" s="12" t="s">
        <v>85</v>
      </c>
      <c r="F527" s="12"/>
      <c r="G527" s="12" t="s">
        <v>625</v>
      </c>
      <c r="H527" s="12" t="s">
        <v>38</v>
      </c>
      <c r="I527" s="20"/>
      <c r="J527" s="22"/>
      <c r="K527" s="22"/>
      <c r="L527" s="8"/>
      <c r="M527" s="8"/>
      <c r="N527" s="8"/>
    </row>
    <row r="528" s="1" customFormat="1" ht="12.6" customHeight="1" spans="1:14">
      <c r="A528" s="10" t="str">
        <f>IF(B528="户主",COUNTIF($B$5:B528,$B$5),"")</f>
        <v/>
      </c>
      <c r="B528" s="12" t="s">
        <v>21</v>
      </c>
      <c r="C528" s="12" t="s">
        <v>628</v>
      </c>
      <c r="D528" s="12" t="s">
        <v>18</v>
      </c>
      <c r="E528" s="12" t="s">
        <v>155</v>
      </c>
      <c r="F528" s="12"/>
      <c r="G528" s="12" t="s">
        <v>625</v>
      </c>
      <c r="H528" s="12" t="s">
        <v>38</v>
      </c>
      <c r="I528" s="20"/>
      <c r="J528" s="22"/>
      <c r="K528" s="22"/>
      <c r="L528" s="8"/>
      <c r="M528" s="8"/>
      <c r="N528" s="8"/>
    </row>
    <row r="529" s="1" customFormat="1" ht="12.6" customHeight="1" spans="1:14">
      <c r="A529" s="10" t="str">
        <f>IF(B529="户主",COUNTIF($B$5:B529,$B$5),"")</f>
        <v/>
      </c>
      <c r="B529" s="12" t="s">
        <v>21</v>
      </c>
      <c r="C529" s="12" t="s">
        <v>629</v>
      </c>
      <c r="D529" s="12" t="s">
        <v>23</v>
      </c>
      <c r="E529" s="12" t="s">
        <v>349</v>
      </c>
      <c r="F529" s="12"/>
      <c r="G529" s="12" t="s">
        <v>625</v>
      </c>
      <c r="H529" s="12" t="s">
        <v>38</v>
      </c>
      <c r="I529" s="20"/>
      <c r="J529" s="22">
        <v>10</v>
      </c>
      <c r="K529" s="22">
        <v>173</v>
      </c>
      <c r="L529" s="8"/>
      <c r="M529" s="8"/>
      <c r="N529" s="8"/>
    </row>
    <row r="530" s="1" customFormat="1" ht="12.6" customHeight="1" spans="1:14">
      <c r="A530" s="10">
        <f>IF(B530="户主",COUNTIF($B$5:B530,$B$5),"")</f>
        <v>212</v>
      </c>
      <c r="B530" s="12" t="s">
        <v>16</v>
      </c>
      <c r="C530" s="12" t="s">
        <v>428</v>
      </c>
      <c r="D530" s="12" t="s">
        <v>18</v>
      </c>
      <c r="E530" s="12" t="s">
        <v>16</v>
      </c>
      <c r="F530" s="12">
        <v>4</v>
      </c>
      <c r="G530" s="12" t="s">
        <v>630</v>
      </c>
      <c r="H530" s="12" t="s">
        <v>38</v>
      </c>
      <c r="I530" s="20">
        <f>245*F530</f>
        <v>980</v>
      </c>
      <c r="J530" s="22">
        <v>5</v>
      </c>
      <c r="K530" s="8">
        <v>87</v>
      </c>
      <c r="L530" s="8">
        <f>I530+K530+K533</f>
        <v>1067</v>
      </c>
      <c r="M530" s="8">
        <v>15</v>
      </c>
      <c r="N530" s="8">
        <f>L530*3+M530</f>
        <v>3216</v>
      </c>
    </row>
    <row r="531" s="1" customFormat="1" ht="12.6" customHeight="1" spans="1:14">
      <c r="A531" s="10" t="str">
        <f>IF(B531="户主",COUNTIF($B$5:B531,$B$5),"")</f>
        <v/>
      </c>
      <c r="B531" s="12" t="s">
        <v>21</v>
      </c>
      <c r="C531" s="12" t="s">
        <v>631</v>
      </c>
      <c r="D531" s="12" t="s">
        <v>23</v>
      </c>
      <c r="E531" s="12" t="s">
        <v>85</v>
      </c>
      <c r="F531" s="12"/>
      <c r="G531" s="12" t="s">
        <v>630</v>
      </c>
      <c r="H531" s="12" t="s">
        <v>38</v>
      </c>
      <c r="I531" s="20"/>
      <c r="J531" s="22"/>
      <c r="K531" s="22"/>
      <c r="L531" s="8"/>
      <c r="M531" s="8"/>
      <c r="N531" s="8"/>
    </row>
    <row r="532" s="1" customFormat="1" ht="12.6" customHeight="1" spans="1:14">
      <c r="A532" s="10" t="str">
        <f>IF(B532="户主",COUNTIF($B$5:B532,$B$5),"")</f>
        <v/>
      </c>
      <c r="B532" s="12" t="s">
        <v>21</v>
      </c>
      <c r="C532" s="12" t="s">
        <v>632</v>
      </c>
      <c r="D532" s="12" t="s">
        <v>23</v>
      </c>
      <c r="E532" s="12" t="s">
        <v>349</v>
      </c>
      <c r="F532" s="12"/>
      <c r="G532" s="12" t="s">
        <v>630</v>
      </c>
      <c r="H532" s="12" t="s">
        <v>38</v>
      </c>
      <c r="I532" s="20"/>
      <c r="J532" s="22"/>
      <c r="K532" s="22"/>
      <c r="L532" s="8"/>
      <c r="M532" s="8"/>
      <c r="N532" s="8"/>
    </row>
    <row r="533" s="1" customFormat="1" ht="12.6" customHeight="1" spans="1:14">
      <c r="A533" s="10" t="str">
        <f>IF(B533="户主",COUNTIF($B$5:B533,$B$5),"")</f>
        <v/>
      </c>
      <c r="B533" s="12" t="s">
        <v>21</v>
      </c>
      <c r="C533" s="12" t="s">
        <v>633</v>
      </c>
      <c r="D533" s="12" t="s">
        <v>23</v>
      </c>
      <c r="E533" s="12" t="s">
        <v>382</v>
      </c>
      <c r="F533" s="12"/>
      <c r="G533" s="12" t="s">
        <v>630</v>
      </c>
      <c r="H533" s="12" t="s">
        <v>38</v>
      </c>
      <c r="I533" s="20"/>
      <c r="J533" s="22"/>
      <c r="K533" s="22"/>
      <c r="L533" s="8"/>
      <c r="M533" s="8"/>
      <c r="N533" s="8"/>
    </row>
    <row r="534" s="1" customFormat="1" ht="12.6" customHeight="1" spans="1:14">
      <c r="A534" s="10">
        <f>IF(B534="户主",COUNTIF($B$5:B534,$B$5),"")</f>
        <v>213</v>
      </c>
      <c r="B534" s="12" t="s">
        <v>16</v>
      </c>
      <c r="C534" s="12" t="s">
        <v>634</v>
      </c>
      <c r="D534" s="12" t="s">
        <v>18</v>
      </c>
      <c r="E534" s="12" t="s">
        <v>16</v>
      </c>
      <c r="F534" s="12">
        <v>5</v>
      </c>
      <c r="G534" s="12" t="s">
        <v>630</v>
      </c>
      <c r="H534" s="12" t="s">
        <v>38</v>
      </c>
      <c r="I534" s="20">
        <f>245*F534</f>
        <v>1225</v>
      </c>
      <c r="J534" s="22"/>
      <c r="K534" s="22"/>
      <c r="L534" s="8">
        <f>I534+K535</f>
        <v>1312</v>
      </c>
      <c r="M534" s="8">
        <v>15</v>
      </c>
      <c r="N534" s="8">
        <f>L534*3+M534</f>
        <v>3951</v>
      </c>
    </row>
    <row r="535" s="1" customFormat="1" ht="12.6" customHeight="1" spans="1:14">
      <c r="A535" s="10" t="str">
        <f>IF(B535="户主",COUNTIF($B$5:B535,$B$5),"")</f>
        <v/>
      </c>
      <c r="B535" s="12" t="s">
        <v>21</v>
      </c>
      <c r="C535" s="12" t="s">
        <v>635</v>
      </c>
      <c r="D535" s="12" t="s">
        <v>23</v>
      </c>
      <c r="E535" s="12" t="s">
        <v>349</v>
      </c>
      <c r="F535" s="12"/>
      <c r="G535" s="12" t="s">
        <v>630</v>
      </c>
      <c r="H535" s="12" t="s">
        <v>38</v>
      </c>
      <c r="I535" s="20"/>
      <c r="J535" s="22">
        <v>3</v>
      </c>
      <c r="K535" s="22">
        <v>87</v>
      </c>
      <c r="L535" s="8"/>
      <c r="M535" s="8"/>
      <c r="N535" s="8"/>
    </row>
    <row r="536" s="1" customFormat="1" ht="12.6" customHeight="1" spans="1:14">
      <c r="A536" s="10" t="str">
        <f>IF(B536="户主",COUNTIF($B$5:B536,$B$5),"")</f>
        <v/>
      </c>
      <c r="B536" s="12" t="s">
        <v>21</v>
      </c>
      <c r="C536" s="12" t="s">
        <v>636</v>
      </c>
      <c r="D536" s="12" t="s">
        <v>18</v>
      </c>
      <c r="E536" s="12" t="s">
        <v>155</v>
      </c>
      <c r="F536" s="12"/>
      <c r="G536" s="12" t="s">
        <v>630</v>
      </c>
      <c r="H536" s="12" t="s">
        <v>38</v>
      </c>
      <c r="I536" s="20"/>
      <c r="J536" s="22"/>
      <c r="K536" s="22"/>
      <c r="L536" s="8"/>
      <c r="M536" s="8"/>
      <c r="N536" s="8"/>
    </row>
    <row r="537" s="1" customFormat="1" ht="12.6" customHeight="1" spans="1:14">
      <c r="A537" s="10" t="str">
        <f>IF(B537="户主",COUNTIF($B$5:B537,$B$5),"")</f>
        <v/>
      </c>
      <c r="B537" s="8" t="s">
        <v>21</v>
      </c>
      <c r="C537" s="8" t="s">
        <v>637</v>
      </c>
      <c r="D537" s="8" t="s">
        <v>18</v>
      </c>
      <c r="E537" s="8" t="s">
        <v>90</v>
      </c>
      <c r="F537" s="8"/>
      <c r="G537" s="12" t="s">
        <v>630</v>
      </c>
      <c r="H537" s="12" t="s">
        <v>38</v>
      </c>
      <c r="I537" s="8"/>
      <c r="J537" s="8"/>
      <c r="K537" s="8"/>
      <c r="L537" s="8"/>
      <c r="M537" s="8"/>
      <c r="N537" s="8"/>
    </row>
    <row r="538" s="1" customFormat="1" ht="12.6" customHeight="1" spans="1:14">
      <c r="A538" s="10" t="str">
        <f>IF(B538="户主",COUNTIF($B$5:B538,$B$5),"")</f>
        <v/>
      </c>
      <c r="B538" s="8" t="s">
        <v>21</v>
      </c>
      <c r="C538" s="8" t="s">
        <v>638</v>
      </c>
      <c r="D538" s="8" t="s">
        <v>23</v>
      </c>
      <c r="E538" s="8" t="s">
        <v>149</v>
      </c>
      <c r="F538" s="8"/>
      <c r="G538" s="12" t="s">
        <v>630</v>
      </c>
      <c r="H538" s="12" t="s">
        <v>38</v>
      </c>
      <c r="I538" s="8"/>
      <c r="J538" s="8"/>
      <c r="K538" s="8"/>
      <c r="L538" s="8"/>
      <c r="M538" s="8"/>
      <c r="N538" s="8"/>
    </row>
    <row r="539" s="1" customFormat="1" ht="12.6" customHeight="1" spans="1:14">
      <c r="A539" s="10">
        <f>IF(B539="户主",COUNTIF($B$5:B539,$B$5),"")</f>
        <v>214</v>
      </c>
      <c r="B539" s="8" t="s">
        <v>16</v>
      </c>
      <c r="C539" s="8" t="s">
        <v>639</v>
      </c>
      <c r="D539" s="8" t="s">
        <v>18</v>
      </c>
      <c r="E539" s="8" t="s">
        <v>16</v>
      </c>
      <c r="F539" s="8">
        <v>3</v>
      </c>
      <c r="G539" s="8" t="s">
        <v>630</v>
      </c>
      <c r="H539" s="12" t="s">
        <v>38</v>
      </c>
      <c r="I539" s="20">
        <f>245*F539</f>
        <v>735</v>
      </c>
      <c r="J539" s="8"/>
      <c r="K539" s="8"/>
      <c r="L539" s="8">
        <f>I539+K539</f>
        <v>735</v>
      </c>
      <c r="M539" s="8">
        <v>15</v>
      </c>
      <c r="N539" s="8">
        <f>L539*3+M539</f>
        <v>2220</v>
      </c>
    </row>
    <row r="540" s="1" customFormat="1" ht="12.6" customHeight="1" spans="1:14">
      <c r="A540" s="10" t="str">
        <f>IF(B540="户主",COUNTIF($B$5:B540,$B$5),"")</f>
        <v/>
      </c>
      <c r="B540" s="8" t="s">
        <v>21</v>
      </c>
      <c r="C540" s="8" t="s">
        <v>640</v>
      </c>
      <c r="D540" s="8" t="s">
        <v>23</v>
      </c>
      <c r="E540" s="8" t="s">
        <v>26</v>
      </c>
      <c r="F540" s="8"/>
      <c r="G540" s="8" t="s">
        <v>630</v>
      </c>
      <c r="H540" s="12" t="s">
        <v>38</v>
      </c>
      <c r="I540" s="8"/>
      <c r="J540" s="8"/>
      <c r="K540" s="8"/>
      <c r="L540" s="8"/>
      <c r="M540" s="8"/>
      <c r="N540" s="8"/>
    </row>
    <row r="541" s="1" customFormat="1" ht="12.6" customHeight="1" spans="1:14">
      <c r="A541" s="10" t="str">
        <f>IF(B541="户主",COUNTIF($B$5:B541,$B$5),"")</f>
        <v/>
      </c>
      <c r="B541" s="8" t="s">
        <v>21</v>
      </c>
      <c r="C541" s="8" t="s">
        <v>641</v>
      </c>
      <c r="D541" s="8" t="s">
        <v>23</v>
      </c>
      <c r="E541" s="8" t="s">
        <v>26</v>
      </c>
      <c r="F541" s="8"/>
      <c r="G541" s="8" t="s">
        <v>630</v>
      </c>
      <c r="H541" s="12" t="s">
        <v>38</v>
      </c>
      <c r="I541" s="8"/>
      <c r="J541" s="8"/>
      <c r="K541" s="8"/>
      <c r="L541" s="8"/>
      <c r="M541" s="8"/>
      <c r="N541" s="8"/>
    </row>
    <row r="542" s="1" customFormat="1" ht="12.6" customHeight="1" spans="1:14">
      <c r="A542" s="10">
        <f>IF(B542="户主",COUNTIF($B$5:B542,$B$5),"")</f>
        <v>215</v>
      </c>
      <c r="B542" s="8" t="s">
        <v>16</v>
      </c>
      <c r="C542" s="8" t="s">
        <v>642</v>
      </c>
      <c r="D542" s="8" t="s">
        <v>18</v>
      </c>
      <c r="E542" s="8" t="s">
        <v>16</v>
      </c>
      <c r="F542" s="8">
        <v>5</v>
      </c>
      <c r="G542" s="8" t="s">
        <v>630</v>
      </c>
      <c r="H542" s="8" t="s">
        <v>20</v>
      </c>
      <c r="I542" s="20">
        <f>289*F542</f>
        <v>1445</v>
      </c>
      <c r="J542" s="8"/>
      <c r="K542" s="8"/>
      <c r="L542" s="8">
        <f>I542+K545+K546</f>
        <v>1677</v>
      </c>
      <c r="M542" s="8">
        <v>15</v>
      </c>
      <c r="N542" s="8">
        <f>L542*3+M542</f>
        <v>5046</v>
      </c>
    </row>
    <row r="543" s="1" customFormat="1" ht="12.6" customHeight="1" spans="1:14">
      <c r="A543" s="10" t="str">
        <f>IF(B543="户主",COUNTIF($B$5:B543,$B$5),"")</f>
        <v/>
      </c>
      <c r="B543" s="8" t="s">
        <v>21</v>
      </c>
      <c r="C543" s="8" t="s">
        <v>643</v>
      </c>
      <c r="D543" s="8" t="s">
        <v>23</v>
      </c>
      <c r="E543" s="8" t="s">
        <v>24</v>
      </c>
      <c r="F543" s="8"/>
      <c r="G543" s="8" t="s">
        <v>630</v>
      </c>
      <c r="H543" s="8" t="s">
        <v>20</v>
      </c>
      <c r="I543" s="8"/>
      <c r="J543" s="8"/>
      <c r="K543" s="8"/>
      <c r="L543" s="8"/>
      <c r="M543" s="8"/>
      <c r="N543" s="8"/>
    </row>
    <row r="544" s="1" customFormat="1" ht="12.6" customHeight="1" spans="1:14">
      <c r="A544" s="10" t="str">
        <f>IF(B544="户主",COUNTIF($B$5:B544,$B$5),"")</f>
        <v/>
      </c>
      <c r="B544" s="8" t="s">
        <v>21</v>
      </c>
      <c r="C544" s="8" t="s">
        <v>644</v>
      </c>
      <c r="D544" s="8" t="s">
        <v>18</v>
      </c>
      <c r="E544" s="8" t="s">
        <v>30</v>
      </c>
      <c r="F544" s="8"/>
      <c r="G544" s="8" t="s">
        <v>630</v>
      </c>
      <c r="H544" s="8" t="s">
        <v>20</v>
      </c>
      <c r="I544" s="8"/>
      <c r="J544" s="8"/>
      <c r="K544" s="8"/>
      <c r="L544" s="8"/>
      <c r="M544" s="8"/>
      <c r="N544" s="8"/>
    </row>
    <row r="545" s="1" customFormat="1" ht="12.6" customHeight="1" spans="1:14">
      <c r="A545" s="10" t="str">
        <f>IF(B545="户主",COUNTIF($B$5:B545,$B$5),"")</f>
        <v/>
      </c>
      <c r="B545" s="8" t="s">
        <v>21</v>
      </c>
      <c r="C545" s="8" t="s">
        <v>645</v>
      </c>
      <c r="D545" s="8" t="s">
        <v>18</v>
      </c>
      <c r="E545" s="8" t="s">
        <v>30</v>
      </c>
      <c r="F545" s="8"/>
      <c r="G545" s="8" t="s">
        <v>630</v>
      </c>
      <c r="H545" s="8" t="s">
        <v>20</v>
      </c>
      <c r="I545" s="8"/>
      <c r="J545" s="8">
        <v>4</v>
      </c>
      <c r="K545" s="8">
        <v>145</v>
      </c>
      <c r="L545" s="8"/>
      <c r="M545" s="8"/>
      <c r="N545" s="8"/>
    </row>
    <row r="546" s="1" customFormat="1" ht="12.6" customHeight="1" spans="1:14">
      <c r="A546" s="10" t="str">
        <f>IF(B546="户主",COUNTIF($B$5:B546,$B$5),"")</f>
        <v/>
      </c>
      <c r="B546" s="8" t="s">
        <v>21</v>
      </c>
      <c r="C546" s="8" t="s">
        <v>646</v>
      </c>
      <c r="D546" s="8" t="s">
        <v>18</v>
      </c>
      <c r="E546" s="8" t="s">
        <v>30</v>
      </c>
      <c r="F546" s="8"/>
      <c r="G546" s="8" t="s">
        <v>630</v>
      </c>
      <c r="H546" s="8" t="s">
        <v>20</v>
      </c>
      <c r="I546" s="8"/>
      <c r="J546" s="8">
        <v>3</v>
      </c>
      <c r="K546" s="22">
        <v>87</v>
      </c>
      <c r="L546" s="8"/>
      <c r="M546" s="8"/>
      <c r="N546" s="8"/>
    </row>
    <row r="547" s="1" customFormat="1" ht="12.6" customHeight="1" spans="1:14">
      <c r="A547" s="10">
        <f>IF(B547="户主",COUNTIF($B$5:B547,$B$5),"")</f>
        <v>216</v>
      </c>
      <c r="B547" s="12" t="s">
        <v>16</v>
      </c>
      <c r="C547" s="12" t="s">
        <v>647</v>
      </c>
      <c r="D547" s="12" t="s">
        <v>18</v>
      </c>
      <c r="E547" s="12" t="s">
        <v>16</v>
      </c>
      <c r="F547" s="12">
        <v>3</v>
      </c>
      <c r="G547" s="12" t="s">
        <v>648</v>
      </c>
      <c r="H547" s="12" t="s">
        <v>20</v>
      </c>
      <c r="I547" s="20">
        <f>289*F547</f>
        <v>867</v>
      </c>
      <c r="J547" s="22">
        <v>6</v>
      </c>
      <c r="K547" s="10">
        <v>145</v>
      </c>
      <c r="L547" s="8">
        <f>I547+K547+K548</f>
        <v>1157</v>
      </c>
      <c r="M547" s="8">
        <v>15</v>
      </c>
      <c r="N547" s="8">
        <f>L547*3+M547</f>
        <v>3486</v>
      </c>
    </row>
    <row r="548" s="1" customFormat="1" ht="12.6" customHeight="1" spans="1:14">
      <c r="A548" s="10" t="str">
        <f>IF(B548="户主",COUNTIF($B$5:B548,$B$5),"")</f>
        <v/>
      </c>
      <c r="B548" s="12" t="s">
        <v>21</v>
      </c>
      <c r="C548" s="12" t="s">
        <v>649</v>
      </c>
      <c r="D548" s="12" t="s">
        <v>23</v>
      </c>
      <c r="E548" s="12" t="s">
        <v>85</v>
      </c>
      <c r="F548" s="12"/>
      <c r="G548" s="12" t="s">
        <v>648</v>
      </c>
      <c r="H548" s="12" t="s">
        <v>20</v>
      </c>
      <c r="I548" s="20"/>
      <c r="J548" s="22">
        <v>6</v>
      </c>
      <c r="K548" s="10">
        <v>145</v>
      </c>
      <c r="L548" s="8"/>
      <c r="M548" s="8"/>
      <c r="N548" s="8"/>
    </row>
    <row r="549" s="1" customFormat="1" ht="12.6" customHeight="1" spans="1:14">
      <c r="A549" s="10" t="str">
        <f>IF(B549="户主",COUNTIF($B$5:B549,$B$5),"")</f>
        <v/>
      </c>
      <c r="B549" s="12" t="s">
        <v>21</v>
      </c>
      <c r="C549" s="12" t="s">
        <v>650</v>
      </c>
      <c r="D549" s="8" t="s">
        <v>23</v>
      </c>
      <c r="E549" s="12" t="s">
        <v>45</v>
      </c>
      <c r="F549" s="12"/>
      <c r="G549" s="12" t="s">
        <v>648</v>
      </c>
      <c r="H549" s="12" t="s">
        <v>20</v>
      </c>
      <c r="I549" s="20"/>
      <c r="J549" s="22"/>
      <c r="K549" s="22"/>
      <c r="L549" s="8"/>
      <c r="M549" s="8"/>
      <c r="N549" s="8"/>
    </row>
    <row r="550" s="1" customFormat="1" ht="12.6" customHeight="1" spans="1:14">
      <c r="A550" s="10">
        <f>IF(B550="户主",COUNTIF($B$5:B550,$B$5),"")</f>
        <v>217</v>
      </c>
      <c r="B550" s="8" t="s">
        <v>16</v>
      </c>
      <c r="C550" s="8" t="s">
        <v>651</v>
      </c>
      <c r="D550" s="9" t="s">
        <v>18</v>
      </c>
      <c r="E550" s="9" t="s">
        <v>16</v>
      </c>
      <c r="F550" s="25">
        <v>1</v>
      </c>
      <c r="G550" s="9" t="s">
        <v>652</v>
      </c>
      <c r="H550" s="9" t="s">
        <v>38</v>
      </c>
      <c r="I550" s="20">
        <f>245*F550</f>
        <v>245</v>
      </c>
      <c r="J550" s="8">
        <v>2</v>
      </c>
      <c r="K550" s="8">
        <v>58</v>
      </c>
      <c r="L550" s="8">
        <f>I550+K550</f>
        <v>303</v>
      </c>
      <c r="M550" s="8">
        <v>15</v>
      </c>
      <c r="N550" s="8">
        <f>L550*3+M550</f>
        <v>924</v>
      </c>
    </row>
    <row r="551" s="1" customFormat="1" ht="12.6" customHeight="1" spans="1:14">
      <c r="A551" s="10">
        <f>IF(B551="户主",COUNTIF($B$5:B551,$B$5),"")</f>
        <v>218</v>
      </c>
      <c r="B551" s="10" t="s">
        <v>16</v>
      </c>
      <c r="C551" s="10" t="s">
        <v>653</v>
      </c>
      <c r="D551" s="10" t="s">
        <v>18</v>
      </c>
      <c r="E551" s="10" t="s">
        <v>16</v>
      </c>
      <c r="F551" s="10">
        <v>3</v>
      </c>
      <c r="G551" s="10" t="s">
        <v>654</v>
      </c>
      <c r="H551" s="10" t="s">
        <v>38</v>
      </c>
      <c r="I551" s="20">
        <f>245*F551</f>
        <v>735</v>
      </c>
      <c r="J551" s="10"/>
      <c r="K551" s="10"/>
      <c r="L551" s="8">
        <f>I551+K553</f>
        <v>822</v>
      </c>
      <c r="M551" s="8">
        <v>15</v>
      </c>
      <c r="N551" s="8">
        <f>L551*3+M551</f>
        <v>2481</v>
      </c>
    </row>
    <row r="552" s="1" customFormat="1" ht="12.6" customHeight="1" spans="1:14">
      <c r="A552" s="10" t="str">
        <f>IF(B552="户主",COUNTIF($B$5:B552,$B$5),"")</f>
        <v/>
      </c>
      <c r="B552" s="10" t="s">
        <v>21</v>
      </c>
      <c r="C552" s="10" t="s">
        <v>655</v>
      </c>
      <c r="D552" s="8" t="s">
        <v>23</v>
      </c>
      <c r="E552" s="10" t="s">
        <v>85</v>
      </c>
      <c r="F552" s="10"/>
      <c r="G552" s="10" t="s">
        <v>654</v>
      </c>
      <c r="H552" s="10" t="s">
        <v>38</v>
      </c>
      <c r="I552" s="10"/>
      <c r="J552" s="10"/>
      <c r="K552" s="10"/>
      <c r="L552" s="10"/>
      <c r="M552" s="8"/>
      <c r="N552" s="8"/>
    </row>
    <row r="553" s="1" customFormat="1" ht="12.6" customHeight="1" spans="1:14">
      <c r="A553" s="10" t="str">
        <f>IF(B553="户主",COUNTIF($B$5:B553,$B$5),"")</f>
        <v/>
      </c>
      <c r="B553" s="10" t="s">
        <v>21</v>
      </c>
      <c r="C553" s="10" t="s">
        <v>656</v>
      </c>
      <c r="D553" s="10" t="s">
        <v>18</v>
      </c>
      <c r="E553" s="10" t="s">
        <v>30</v>
      </c>
      <c r="F553" s="10"/>
      <c r="G553" s="10" t="s">
        <v>654</v>
      </c>
      <c r="H553" s="10" t="s">
        <v>38</v>
      </c>
      <c r="I553" s="10"/>
      <c r="J553" s="10">
        <v>3</v>
      </c>
      <c r="K553" s="22">
        <v>87</v>
      </c>
      <c r="L553" s="10"/>
      <c r="M553" s="8"/>
      <c r="N553" s="8"/>
    </row>
    <row r="554" s="1" customFormat="1" ht="12.6" customHeight="1" spans="1:14">
      <c r="A554" s="10">
        <f>IF(B554="户主",COUNTIF($B$5:B554,$B$5),"")</f>
        <v>219</v>
      </c>
      <c r="B554" s="10" t="s">
        <v>16</v>
      </c>
      <c r="C554" s="10" t="s">
        <v>657</v>
      </c>
      <c r="D554" s="10" t="s">
        <v>18</v>
      </c>
      <c r="E554" s="10" t="s">
        <v>16</v>
      </c>
      <c r="F554" s="10">
        <v>1</v>
      </c>
      <c r="G554" s="10" t="s">
        <v>654</v>
      </c>
      <c r="H554" s="10" t="s">
        <v>20</v>
      </c>
      <c r="I554" s="20">
        <f>289*F554</f>
        <v>289</v>
      </c>
      <c r="J554" s="10"/>
      <c r="K554" s="10"/>
      <c r="L554" s="8">
        <f>I554+K554</f>
        <v>289</v>
      </c>
      <c r="M554" s="8">
        <v>15</v>
      </c>
      <c r="N554" s="8">
        <f>L554*3+M554</f>
        <v>882</v>
      </c>
    </row>
    <row r="555" s="1" customFormat="1" ht="12.6" customHeight="1" spans="1:14">
      <c r="A555" s="10">
        <f>IF(B555="户主",COUNTIF($B$5:B555,$B$5),"")</f>
        <v>220</v>
      </c>
      <c r="B555" s="10" t="s">
        <v>16</v>
      </c>
      <c r="C555" s="10" t="s">
        <v>658</v>
      </c>
      <c r="D555" s="10" t="s">
        <v>18</v>
      </c>
      <c r="E555" s="10" t="s">
        <v>16</v>
      </c>
      <c r="F555" s="10">
        <v>5</v>
      </c>
      <c r="G555" s="10" t="s">
        <v>659</v>
      </c>
      <c r="H555" s="10" t="s">
        <v>38</v>
      </c>
      <c r="I555" s="20">
        <f>245*F555</f>
        <v>1225</v>
      </c>
      <c r="J555" s="10"/>
      <c r="K555" s="10"/>
      <c r="L555" s="8">
        <f>I555+K559</f>
        <v>1283</v>
      </c>
      <c r="M555" s="8">
        <v>15</v>
      </c>
      <c r="N555" s="8">
        <f>L555*3+M555</f>
        <v>3864</v>
      </c>
    </row>
    <row r="556" s="1" customFormat="1" ht="12.6" customHeight="1" spans="1:14">
      <c r="A556" s="10" t="str">
        <f>IF(B556="户主",COUNTIF($B$5:B556,$B$5),"")</f>
        <v/>
      </c>
      <c r="B556" s="10" t="s">
        <v>21</v>
      </c>
      <c r="C556" s="10" t="s">
        <v>660</v>
      </c>
      <c r="D556" s="10" t="s">
        <v>23</v>
      </c>
      <c r="E556" s="10" t="s">
        <v>85</v>
      </c>
      <c r="F556" s="10"/>
      <c r="G556" s="10" t="s">
        <v>659</v>
      </c>
      <c r="H556" s="10" t="s">
        <v>38</v>
      </c>
      <c r="I556" s="10"/>
      <c r="J556" s="10"/>
      <c r="K556" s="10"/>
      <c r="L556" s="10"/>
      <c r="M556" s="8"/>
      <c r="N556" s="8"/>
    </row>
    <row r="557" s="1" customFormat="1" ht="12.6" customHeight="1" spans="1:14">
      <c r="A557" s="10" t="str">
        <f>IF(B557="户主",COUNTIF($B$5:B557,$B$5),"")</f>
        <v/>
      </c>
      <c r="B557" s="10" t="s">
        <v>21</v>
      </c>
      <c r="C557" s="10" t="s">
        <v>661</v>
      </c>
      <c r="D557" s="10" t="s">
        <v>23</v>
      </c>
      <c r="E557" s="10" t="s">
        <v>349</v>
      </c>
      <c r="F557" s="10"/>
      <c r="G557" s="10" t="s">
        <v>659</v>
      </c>
      <c r="H557" s="10" t="s">
        <v>38</v>
      </c>
      <c r="I557" s="10"/>
      <c r="J557" s="10"/>
      <c r="K557" s="10"/>
      <c r="L557" s="10"/>
      <c r="M557" s="8"/>
      <c r="N557" s="8"/>
    </row>
    <row r="558" s="1" customFormat="1" ht="12.6" customHeight="1" spans="1:14">
      <c r="A558" s="10" t="str">
        <f>IF(B558="户主",COUNTIF($B$5:B558,$B$5),"")</f>
        <v/>
      </c>
      <c r="B558" s="10" t="s">
        <v>21</v>
      </c>
      <c r="C558" s="10" t="s">
        <v>662</v>
      </c>
      <c r="D558" s="10" t="s">
        <v>23</v>
      </c>
      <c r="E558" s="10" t="s">
        <v>26</v>
      </c>
      <c r="F558" s="10"/>
      <c r="G558" s="10" t="s">
        <v>659</v>
      </c>
      <c r="H558" s="10" t="s">
        <v>38</v>
      </c>
      <c r="I558" s="10"/>
      <c r="J558" s="10"/>
      <c r="K558" s="10"/>
      <c r="L558" s="10"/>
      <c r="M558" s="8"/>
      <c r="N558" s="8"/>
    </row>
    <row r="559" s="1" customFormat="1" ht="12.6" customHeight="1" spans="1:14">
      <c r="A559" s="10" t="str">
        <f>IF(B559="户主",COUNTIF($B$5:B559,$B$5),"")</f>
        <v/>
      </c>
      <c r="B559" s="10" t="s">
        <v>21</v>
      </c>
      <c r="C559" s="10" t="s">
        <v>663</v>
      </c>
      <c r="D559" s="10" t="s">
        <v>18</v>
      </c>
      <c r="E559" s="10" t="s">
        <v>90</v>
      </c>
      <c r="F559" s="10"/>
      <c r="G559" s="10" t="s">
        <v>659</v>
      </c>
      <c r="H559" s="10" t="s">
        <v>38</v>
      </c>
      <c r="I559" s="10"/>
      <c r="J559" s="10">
        <v>2</v>
      </c>
      <c r="K559" s="8">
        <v>58</v>
      </c>
      <c r="L559" s="10"/>
      <c r="M559" s="8"/>
      <c r="N559" s="8"/>
    </row>
    <row r="560" s="1" customFormat="1" ht="12.6" customHeight="1" spans="1:14">
      <c r="A560" s="10">
        <f>IF(B560="户主",COUNTIF($B$5:B560,$B$5),"")</f>
        <v>221</v>
      </c>
      <c r="B560" s="10" t="s">
        <v>16</v>
      </c>
      <c r="C560" s="10" t="s">
        <v>664</v>
      </c>
      <c r="D560" s="10" t="s">
        <v>18</v>
      </c>
      <c r="E560" s="10" t="s">
        <v>16</v>
      </c>
      <c r="F560" s="10">
        <v>2</v>
      </c>
      <c r="G560" s="10" t="s">
        <v>665</v>
      </c>
      <c r="H560" s="10" t="s">
        <v>20</v>
      </c>
      <c r="I560" s="20">
        <f>289*F560</f>
        <v>578</v>
      </c>
      <c r="J560" s="10"/>
      <c r="K560" s="10"/>
      <c r="L560" s="8">
        <f>I560+K561</f>
        <v>636</v>
      </c>
      <c r="M560" s="8">
        <v>15</v>
      </c>
      <c r="N560" s="8">
        <f>L560*3+M560</f>
        <v>1923</v>
      </c>
    </row>
    <row r="561" s="1" customFormat="1" ht="12.6" customHeight="1" spans="1:14">
      <c r="A561" s="10" t="str">
        <f>IF(B561="户主",COUNTIF($B$5:B561,$B$5),"")</f>
        <v/>
      </c>
      <c r="B561" s="10" t="s">
        <v>21</v>
      </c>
      <c r="C561" s="10" t="s">
        <v>666</v>
      </c>
      <c r="D561" s="10" t="s">
        <v>23</v>
      </c>
      <c r="E561" s="10" t="s">
        <v>85</v>
      </c>
      <c r="F561" s="10"/>
      <c r="G561" s="10" t="s">
        <v>665</v>
      </c>
      <c r="H561" s="10" t="s">
        <v>20</v>
      </c>
      <c r="I561" s="10"/>
      <c r="J561" s="10">
        <v>2</v>
      </c>
      <c r="K561" s="8">
        <v>58</v>
      </c>
      <c r="L561" s="10"/>
      <c r="M561" s="8"/>
      <c r="N561" s="8"/>
    </row>
    <row r="562" s="1" customFormat="1" ht="12.6" customHeight="1" spans="1:14">
      <c r="A562" s="10">
        <f>IF(B562="户主",COUNTIF($B$5:B562,$B$5),"")</f>
        <v>222</v>
      </c>
      <c r="B562" s="42" t="s">
        <v>16</v>
      </c>
      <c r="C562" s="10" t="s">
        <v>667</v>
      </c>
      <c r="D562" s="10" t="s">
        <v>18</v>
      </c>
      <c r="E562" s="10" t="s">
        <v>16</v>
      </c>
      <c r="F562" s="10">
        <v>2</v>
      </c>
      <c r="G562" s="10" t="s">
        <v>665</v>
      </c>
      <c r="H562" s="10" t="s">
        <v>20</v>
      </c>
      <c r="I562" s="20">
        <f>F562*289</f>
        <v>578</v>
      </c>
      <c r="J562" s="10"/>
      <c r="K562" s="10"/>
      <c r="L562" s="8">
        <f>I562+K563</f>
        <v>723</v>
      </c>
      <c r="M562" s="8">
        <v>15</v>
      </c>
      <c r="N562" s="8">
        <f>L562*3+M562</f>
        <v>2184</v>
      </c>
    </row>
    <row r="563" s="1" customFormat="1" ht="12.6" customHeight="1" spans="1:14">
      <c r="A563" s="10" t="str">
        <f>IF(B563="户主",COUNTIF($B$5:B563,$B$5),"")</f>
        <v/>
      </c>
      <c r="B563" s="42" t="s">
        <v>21</v>
      </c>
      <c r="C563" s="10" t="s">
        <v>668</v>
      </c>
      <c r="D563" s="10" t="s">
        <v>23</v>
      </c>
      <c r="E563" s="10" t="s">
        <v>85</v>
      </c>
      <c r="F563" s="10"/>
      <c r="G563" s="10" t="s">
        <v>665</v>
      </c>
      <c r="H563" s="10" t="s">
        <v>20</v>
      </c>
      <c r="I563" s="10"/>
      <c r="J563" s="10">
        <v>4</v>
      </c>
      <c r="K563" s="8">
        <v>145</v>
      </c>
      <c r="L563" s="10"/>
      <c r="M563" s="8"/>
      <c r="N563" s="8"/>
    </row>
    <row r="564" s="1" customFormat="1" ht="12.6" customHeight="1" spans="1:14">
      <c r="A564" s="10">
        <f>IF(B564="户主",COUNTIF($B$5:B564,$B$5),"")</f>
        <v>223</v>
      </c>
      <c r="B564" s="10" t="s">
        <v>16</v>
      </c>
      <c r="C564" s="10" t="s">
        <v>669</v>
      </c>
      <c r="D564" s="10" t="s">
        <v>18</v>
      </c>
      <c r="E564" s="10" t="s">
        <v>16</v>
      </c>
      <c r="F564" s="10">
        <v>3</v>
      </c>
      <c r="G564" s="10" t="s">
        <v>665</v>
      </c>
      <c r="H564" s="10" t="s">
        <v>38</v>
      </c>
      <c r="I564" s="20">
        <f>245*F564</f>
        <v>735</v>
      </c>
      <c r="J564" s="10"/>
      <c r="K564" s="10"/>
      <c r="L564" s="8">
        <f>I564+K564</f>
        <v>735</v>
      </c>
      <c r="M564" s="8">
        <v>15</v>
      </c>
      <c r="N564" s="8">
        <f>L564*3+M564</f>
        <v>2220</v>
      </c>
    </row>
    <row r="565" s="1" customFormat="1" ht="12.6" customHeight="1" spans="1:14">
      <c r="A565" s="10" t="str">
        <f>IF(B565="户主",COUNTIF($B$5:B565,$B$5),"")</f>
        <v/>
      </c>
      <c r="B565" s="10" t="s">
        <v>21</v>
      </c>
      <c r="C565" s="10" t="s">
        <v>670</v>
      </c>
      <c r="D565" s="10" t="s">
        <v>23</v>
      </c>
      <c r="E565" s="10" t="s">
        <v>85</v>
      </c>
      <c r="F565" s="10"/>
      <c r="G565" s="10" t="s">
        <v>665</v>
      </c>
      <c r="H565" s="10" t="s">
        <v>38</v>
      </c>
      <c r="I565" s="10"/>
      <c r="J565" s="10"/>
      <c r="K565" s="10"/>
      <c r="L565" s="10"/>
      <c r="M565" s="8"/>
      <c r="N565" s="8"/>
    </row>
    <row r="566" s="1" customFormat="1" ht="12.6" customHeight="1" spans="1:14">
      <c r="A566" s="10" t="str">
        <f>IF(B566="户主",COUNTIF($B$5:B566,$B$5),"")</f>
        <v/>
      </c>
      <c r="B566" s="10" t="s">
        <v>21</v>
      </c>
      <c r="C566" s="10" t="s">
        <v>671</v>
      </c>
      <c r="D566" s="10" t="s">
        <v>23</v>
      </c>
      <c r="E566" s="10" t="s">
        <v>26</v>
      </c>
      <c r="F566" s="10"/>
      <c r="G566" s="10" t="s">
        <v>665</v>
      </c>
      <c r="H566" s="10" t="s">
        <v>38</v>
      </c>
      <c r="I566" s="10"/>
      <c r="J566" s="10"/>
      <c r="K566" s="10"/>
      <c r="L566" s="10"/>
      <c r="M566" s="8"/>
      <c r="N566" s="8"/>
    </row>
    <row r="567" s="1" customFormat="1" ht="12.6" customHeight="1" spans="1:14">
      <c r="A567" s="10">
        <f>IF(B567="户主",COUNTIF($B$5:B567,$B$5),"")</f>
        <v>224</v>
      </c>
      <c r="B567" s="8" t="s">
        <v>16</v>
      </c>
      <c r="C567" s="8" t="s">
        <v>672</v>
      </c>
      <c r="D567" s="8" t="s">
        <v>18</v>
      </c>
      <c r="E567" s="8" t="s">
        <v>16</v>
      </c>
      <c r="F567" s="8">
        <v>5</v>
      </c>
      <c r="G567" s="8" t="s">
        <v>665</v>
      </c>
      <c r="H567" s="8" t="s">
        <v>20</v>
      </c>
      <c r="I567" s="20">
        <f>289*F567</f>
        <v>1445</v>
      </c>
      <c r="J567" s="8"/>
      <c r="K567" s="8"/>
      <c r="L567" s="8">
        <f>I567+K570+K571</f>
        <v>1619</v>
      </c>
      <c r="M567" s="8">
        <v>15</v>
      </c>
      <c r="N567" s="8">
        <f>L567*3+M567</f>
        <v>4872</v>
      </c>
    </row>
    <row r="568" s="1" customFormat="1" ht="12.6" customHeight="1" spans="1:14">
      <c r="A568" s="10" t="str">
        <f>IF(B568="户主",COUNTIF($B$5:B568,$B$5),"")</f>
        <v/>
      </c>
      <c r="B568" s="8" t="s">
        <v>21</v>
      </c>
      <c r="C568" s="8" t="s">
        <v>673</v>
      </c>
      <c r="D568" s="8" t="s">
        <v>23</v>
      </c>
      <c r="E568" s="8" t="s">
        <v>85</v>
      </c>
      <c r="F568" s="8"/>
      <c r="G568" s="8" t="s">
        <v>665</v>
      </c>
      <c r="H568" s="8" t="s">
        <v>20</v>
      </c>
      <c r="I568" s="8"/>
      <c r="J568" s="8"/>
      <c r="K568" s="8"/>
      <c r="L568" s="8"/>
      <c r="M568" s="8"/>
      <c r="N568" s="8"/>
    </row>
    <row r="569" s="1" customFormat="1" ht="12.6" customHeight="1" spans="1:14">
      <c r="A569" s="10" t="str">
        <f>IF(B569="户主",COUNTIF($B$5:B569,$B$5),"")</f>
        <v/>
      </c>
      <c r="B569" s="8" t="s">
        <v>21</v>
      </c>
      <c r="C569" s="8" t="s">
        <v>674</v>
      </c>
      <c r="D569" s="8" t="s">
        <v>23</v>
      </c>
      <c r="E569" s="8" t="s">
        <v>26</v>
      </c>
      <c r="F569" s="8"/>
      <c r="G569" s="8" t="s">
        <v>665</v>
      </c>
      <c r="H569" s="8" t="s">
        <v>20</v>
      </c>
      <c r="I569" s="8"/>
      <c r="J569" s="8"/>
      <c r="K569" s="8"/>
      <c r="L569" s="8"/>
      <c r="M569" s="8"/>
      <c r="N569" s="8"/>
    </row>
    <row r="570" s="1" customFormat="1" ht="12.6" customHeight="1" spans="1:14">
      <c r="A570" s="10" t="str">
        <f>IF(B570="户主",COUNTIF($B$5:B570,$B$5),"")</f>
        <v/>
      </c>
      <c r="B570" s="8" t="s">
        <v>21</v>
      </c>
      <c r="C570" s="8" t="s">
        <v>675</v>
      </c>
      <c r="D570" s="8" t="s">
        <v>18</v>
      </c>
      <c r="E570" s="8" t="s">
        <v>90</v>
      </c>
      <c r="F570" s="8"/>
      <c r="G570" s="8" t="s">
        <v>665</v>
      </c>
      <c r="H570" s="8" t="s">
        <v>20</v>
      </c>
      <c r="I570" s="8"/>
      <c r="J570" s="8">
        <v>5</v>
      </c>
      <c r="K570" s="8">
        <v>87</v>
      </c>
      <c r="L570" s="8"/>
      <c r="M570" s="8"/>
      <c r="N570" s="8"/>
    </row>
    <row r="571" s="1" customFormat="1" ht="12.6" customHeight="1" spans="1:14">
      <c r="A571" s="10" t="str">
        <f>IF(B571="户主",COUNTIF($B$5:B571,$B$5),"")</f>
        <v/>
      </c>
      <c r="B571" s="8" t="s">
        <v>21</v>
      </c>
      <c r="C571" s="8" t="s">
        <v>676</v>
      </c>
      <c r="D571" s="8" t="s">
        <v>23</v>
      </c>
      <c r="E571" s="8" t="s">
        <v>149</v>
      </c>
      <c r="F571" s="8"/>
      <c r="G571" s="8" t="s">
        <v>665</v>
      </c>
      <c r="H571" s="8" t="s">
        <v>20</v>
      </c>
      <c r="I571" s="8"/>
      <c r="J571" s="8">
        <v>5</v>
      </c>
      <c r="K571" s="8">
        <v>87</v>
      </c>
      <c r="L571" s="8"/>
      <c r="M571" s="8"/>
      <c r="N571" s="8"/>
    </row>
    <row r="572" s="1" customFormat="1" ht="12.6" customHeight="1" spans="1:14">
      <c r="A572" s="10">
        <f>IF(B572="户主",COUNTIF($B$5:B572,$B$5),"")</f>
        <v>225</v>
      </c>
      <c r="B572" s="8" t="s">
        <v>16</v>
      </c>
      <c r="C572" s="8" t="s">
        <v>677</v>
      </c>
      <c r="D572" s="9" t="s">
        <v>18</v>
      </c>
      <c r="E572" s="9" t="s">
        <v>16</v>
      </c>
      <c r="F572" s="25">
        <v>4</v>
      </c>
      <c r="G572" s="9" t="s">
        <v>665</v>
      </c>
      <c r="H572" s="9" t="s">
        <v>42</v>
      </c>
      <c r="I572" s="20">
        <f>130*F572</f>
        <v>520</v>
      </c>
      <c r="J572" s="8"/>
      <c r="K572" s="8"/>
      <c r="L572" s="8">
        <f>I572+K572+K573+K574+K575</f>
        <v>578</v>
      </c>
      <c r="M572" s="8">
        <v>15</v>
      </c>
      <c r="N572" s="8">
        <f>L572*3+M572</f>
        <v>1749</v>
      </c>
    </row>
    <row r="573" s="1" customFormat="1" ht="12.6" customHeight="1" spans="1:14">
      <c r="A573" s="10" t="str">
        <f>IF(B573="户主",COUNTIF($B$5:B573,$B$5),"")</f>
        <v/>
      </c>
      <c r="B573" s="8" t="s">
        <v>21</v>
      </c>
      <c r="C573" s="8" t="s">
        <v>678</v>
      </c>
      <c r="D573" s="9" t="s">
        <v>23</v>
      </c>
      <c r="E573" s="9" t="s">
        <v>349</v>
      </c>
      <c r="F573" s="9"/>
      <c r="G573" s="9" t="s">
        <v>665</v>
      </c>
      <c r="H573" s="9" t="s">
        <v>42</v>
      </c>
      <c r="I573" s="9"/>
      <c r="J573" s="8"/>
      <c r="K573" s="8"/>
      <c r="L573" s="28"/>
      <c r="M573" s="8"/>
      <c r="N573" s="8"/>
    </row>
    <row r="574" s="1" customFormat="1" ht="12.6" customHeight="1" spans="1:14">
      <c r="A574" s="10" t="str">
        <f>IF(B574="户主",COUNTIF($B$5:B574,$B$5),"")</f>
        <v/>
      </c>
      <c r="B574" s="8" t="s">
        <v>21</v>
      </c>
      <c r="C574" s="8" t="s">
        <v>679</v>
      </c>
      <c r="D574" s="9" t="s">
        <v>23</v>
      </c>
      <c r="E574" s="9" t="s">
        <v>26</v>
      </c>
      <c r="F574" s="9"/>
      <c r="G574" s="9" t="s">
        <v>665</v>
      </c>
      <c r="H574" s="9" t="s">
        <v>42</v>
      </c>
      <c r="I574" s="9"/>
      <c r="J574" s="8"/>
      <c r="K574" s="8"/>
      <c r="L574" s="28"/>
      <c r="M574" s="8"/>
      <c r="N574" s="8"/>
    </row>
    <row r="575" s="1" customFormat="1" ht="12.6" customHeight="1" spans="1:14">
      <c r="A575" s="10" t="str">
        <f>IF(B575="户主",COUNTIF($B$5:B575,$B$5),"")</f>
        <v/>
      </c>
      <c r="B575" s="8" t="s">
        <v>21</v>
      </c>
      <c r="C575" s="8" t="s">
        <v>680</v>
      </c>
      <c r="D575" s="9" t="s">
        <v>23</v>
      </c>
      <c r="E575" s="9" t="s">
        <v>149</v>
      </c>
      <c r="F575" s="9"/>
      <c r="G575" s="9" t="s">
        <v>665</v>
      </c>
      <c r="H575" s="9" t="s">
        <v>42</v>
      </c>
      <c r="I575" s="9"/>
      <c r="J575" s="8">
        <v>2</v>
      </c>
      <c r="K575" s="8">
        <v>58</v>
      </c>
      <c r="L575" s="28"/>
      <c r="M575" s="8"/>
      <c r="N575" s="8"/>
    </row>
    <row r="576" s="1" customFormat="1" ht="12.6" customHeight="1" spans="1:14">
      <c r="A576" s="10">
        <f>IF(B576="户主",COUNTIF($B$5:B576,$B$5),"")</f>
        <v>226</v>
      </c>
      <c r="B576" s="8" t="s">
        <v>16</v>
      </c>
      <c r="C576" s="8" t="s">
        <v>681</v>
      </c>
      <c r="D576" s="8" t="s">
        <v>18</v>
      </c>
      <c r="E576" s="8" t="s">
        <v>16</v>
      </c>
      <c r="F576" s="8">
        <v>1</v>
      </c>
      <c r="G576" s="8" t="s">
        <v>665</v>
      </c>
      <c r="H576" s="8" t="s">
        <v>20</v>
      </c>
      <c r="I576" s="20">
        <f>289*F576</f>
        <v>289</v>
      </c>
      <c r="J576" s="8">
        <v>6</v>
      </c>
      <c r="K576" s="10">
        <v>145</v>
      </c>
      <c r="L576" s="8">
        <f>I576+K576</f>
        <v>434</v>
      </c>
      <c r="M576" s="8">
        <v>15</v>
      </c>
      <c r="N576" s="8">
        <f>L576*3+M576</f>
        <v>1317</v>
      </c>
    </row>
    <row r="577" s="1" customFormat="1" ht="12.6" customHeight="1" spans="1:14">
      <c r="A577" s="10">
        <f>IF(B577="户主",COUNTIF($B$5:B577,$B$5),"")</f>
        <v>227</v>
      </c>
      <c r="B577" s="12" t="s">
        <v>16</v>
      </c>
      <c r="C577" s="10" t="s">
        <v>682</v>
      </c>
      <c r="D577" s="12" t="s">
        <v>18</v>
      </c>
      <c r="E577" s="10" t="s">
        <v>16</v>
      </c>
      <c r="F577" s="10">
        <v>3</v>
      </c>
      <c r="G577" s="10" t="s">
        <v>683</v>
      </c>
      <c r="H577" s="10" t="s">
        <v>38</v>
      </c>
      <c r="I577" s="20">
        <f>245*F577</f>
        <v>735</v>
      </c>
      <c r="J577" s="10"/>
      <c r="K577" s="10"/>
      <c r="L577" s="8">
        <f>I577+K578+K579</f>
        <v>938</v>
      </c>
      <c r="M577" s="8">
        <v>15</v>
      </c>
      <c r="N577" s="8">
        <f>L577*3+M577</f>
        <v>2829</v>
      </c>
    </row>
    <row r="578" s="1" customFormat="1" ht="12.6" customHeight="1" spans="1:14">
      <c r="A578" s="10" t="str">
        <f>IF(B578="户主",COUNTIF($B$5:B578,$B$5),"")</f>
        <v/>
      </c>
      <c r="B578" s="10" t="s">
        <v>21</v>
      </c>
      <c r="C578" s="10" t="s">
        <v>684</v>
      </c>
      <c r="D578" s="12" t="s">
        <v>23</v>
      </c>
      <c r="E578" s="10" t="s">
        <v>85</v>
      </c>
      <c r="F578" s="10"/>
      <c r="G578" s="10" t="s">
        <v>683</v>
      </c>
      <c r="H578" s="10" t="s">
        <v>38</v>
      </c>
      <c r="I578" s="10"/>
      <c r="J578" s="10">
        <v>4</v>
      </c>
      <c r="K578" s="8">
        <v>145</v>
      </c>
      <c r="L578" s="8"/>
      <c r="M578" s="8"/>
      <c r="N578" s="8"/>
    </row>
    <row r="579" s="1" customFormat="1" ht="12.6" customHeight="1" spans="1:14">
      <c r="A579" s="10" t="str">
        <f>IF(B579="户主",COUNTIF($B$5:B579,$B$5),"")</f>
        <v/>
      </c>
      <c r="B579" s="10" t="s">
        <v>21</v>
      </c>
      <c r="C579" s="10" t="s">
        <v>685</v>
      </c>
      <c r="D579" s="12" t="s">
        <v>23</v>
      </c>
      <c r="E579" s="10" t="s">
        <v>149</v>
      </c>
      <c r="F579" s="10"/>
      <c r="G579" s="10" t="s">
        <v>683</v>
      </c>
      <c r="H579" s="10" t="s">
        <v>38</v>
      </c>
      <c r="I579" s="10"/>
      <c r="J579" s="10">
        <v>2</v>
      </c>
      <c r="K579" s="8">
        <v>58</v>
      </c>
      <c r="L579" s="8"/>
      <c r="M579" s="8"/>
      <c r="N579" s="8"/>
    </row>
    <row r="580" s="1" customFormat="1" ht="12.6" customHeight="1" spans="1:14">
      <c r="A580" s="10">
        <f>IF(B580="户主",COUNTIF($B$5:B580,$B$5),"")</f>
        <v>228</v>
      </c>
      <c r="B580" s="12" t="s">
        <v>16</v>
      </c>
      <c r="C580" s="43" t="s">
        <v>686</v>
      </c>
      <c r="D580" s="12" t="s">
        <v>18</v>
      </c>
      <c r="E580" s="43" t="s">
        <v>16</v>
      </c>
      <c r="F580" s="43">
        <v>1</v>
      </c>
      <c r="G580" s="43" t="s">
        <v>683</v>
      </c>
      <c r="H580" s="43" t="s">
        <v>20</v>
      </c>
      <c r="I580" s="20">
        <f>289*F580</f>
        <v>289</v>
      </c>
      <c r="J580" s="43"/>
      <c r="K580" s="43"/>
      <c r="L580" s="8">
        <f>I580+K580</f>
        <v>289</v>
      </c>
      <c r="M580" s="8">
        <v>15</v>
      </c>
      <c r="N580" s="8">
        <f>L580*3+M580</f>
        <v>882</v>
      </c>
    </row>
    <row r="581" s="3" customFormat="1" ht="12.6" customHeight="1" spans="1:251">
      <c r="A581" s="10">
        <f>IF(B581="户主",COUNTIF($B$5:B581,$B$5),"")</f>
        <v>229</v>
      </c>
      <c r="B581" s="8" t="s">
        <v>16</v>
      </c>
      <c r="C581" s="12" t="s">
        <v>687</v>
      </c>
      <c r="D581" s="8" t="s">
        <v>18</v>
      </c>
      <c r="E581" s="12" t="s">
        <v>16</v>
      </c>
      <c r="F581" s="12">
        <v>4</v>
      </c>
      <c r="G581" s="41" t="s">
        <v>683</v>
      </c>
      <c r="H581" s="12" t="s">
        <v>20</v>
      </c>
      <c r="I581" s="21">
        <f>F581*289</f>
        <v>1156</v>
      </c>
      <c r="J581" s="22">
        <v>5</v>
      </c>
      <c r="K581" s="22">
        <v>87</v>
      </c>
      <c r="L581" s="8">
        <f>I581+K581+K582+K583+K584</f>
        <v>1388</v>
      </c>
      <c r="M581" s="8">
        <v>15</v>
      </c>
      <c r="N581" s="8">
        <f>L581*3+M581</f>
        <v>4179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  <c r="FI581" s="1"/>
      <c r="FJ581" s="1"/>
      <c r="FK581" s="1"/>
      <c r="FL581" s="1"/>
      <c r="FM581" s="1"/>
      <c r="FN581" s="1"/>
      <c r="FO581" s="1"/>
      <c r="FP581" s="1"/>
      <c r="FQ581" s="1"/>
      <c r="FR581" s="1"/>
      <c r="FS581" s="1"/>
      <c r="FT581" s="1"/>
      <c r="FU581" s="1"/>
      <c r="FV581" s="1"/>
      <c r="FW581" s="1"/>
      <c r="FX581" s="1"/>
      <c r="FY581" s="1"/>
      <c r="FZ581" s="1"/>
      <c r="GA581" s="1"/>
      <c r="GB581" s="1"/>
      <c r="GC581" s="1"/>
      <c r="GD581" s="1"/>
      <c r="GE581" s="1"/>
      <c r="GF581" s="1"/>
      <c r="GG581" s="1"/>
      <c r="GH581" s="1"/>
      <c r="GI581" s="1"/>
      <c r="GJ581" s="1"/>
      <c r="GK581" s="1"/>
      <c r="GL581" s="1"/>
      <c r="GM581" s="1"/>
      <c r="GN581" s="1"/>
      <c r="GO581" s="1"/>
      <c r="GP581" s="1"/>
      <c r="GQ581" s="1"/>
      <c r="GR581" s="1"/>
      <c r="GS581" s="1"/>
      <c r="GT581" s="1"/>
      <c r="GU581" s="1"/>
      <c r="GV581" s="1"/>
      <c r="GW581" s="1"/>
      <c r="GX581" s="1"/>
      <c r="GY581" s="1"/>
      <c r="GZ581" s="1"/>
      <c r="HA581" s="1"/>
      <c r="HB581" s="1"/>
      <c r="HC581" s="1"/>
      <c r="HD581" s="1"/>
      <c r="HE581" s="1"/>
      <c r="HF581" s="1"/>
      <c r="HG581" s="1"/>
      <c r="HH581" s="1"/>
      <c r="HI581" s="1"/>
      <c r="HJ581" s="1"/>
      <c r="HK581" s="1"/>
      <c r="HL581" s="1"/>
      <c r="HM581" s="1"/>
      <c r="HN581" s="1"/>
      <c r="HO581" s="1"/>
      <c r="HP581" s="1"/>
      <c r="HQ581" s="1"/>
      <c r="HR581" s="1"/>
      <c r="HS581" s="1"/>
      <c r="HT581" s="1"/>
      <c r="HU581" s="1"/>
      <c r="HV581" s="1"/>
      <c r="HW581" s="1"/>
      <c r="HX581" s="1"/>
      <c r="HY581" s="1"/>
      <c r="HZ581" s="1"/>
      <c r="IA581" s="1"/>
      <c r="IB581" s="1"/>
      <c r="IC581" s="1"/>
      <c r="ID581" s="1"/>
      <c r="IE581" s="1"/>
      <c r="IF581" s="1"/>
      <c r="IG581" s="1"/>
      <c r="IH581" s="1"/>
      <c r="II581" s="1"/>
      <c r="IJ581" s="1"/>
      <c r="IK581" s="1"/>
      <c r="IL581" s="1"/>
      <c r="IM581" s="1"/>
      <c r="IN581" s="1"/>
      <c r="IO581" s="1"/>
      <c r="IP581" s="4"/>
      <c r="IQ581" s="4"/>
    </row>
    <row r="582" s="3" customFormat="1" ht="12.6" customHeight="1" spans="1:251">
      <c r="A582" s="44" t="str">
        <f>IF(B582="户主",COUNTIF($B$5:B582,$B$5),"")</f>
        <v/>
      </c>
      <c r="B582" s="45" t="s">
        <v>21</v>
      </c>
      <c r="C582" s="46" t="s">
        <v>688</v>
      </c>
      <c r="D582" s="45" t="s">
        <v>23</v>
      </c>
      <c r="E582" s="47" t="s">
        <v>349</v>
      </c>
      <c r="F582" s="47"/>
      <c r="G582" s="48" t="s">
        <v>683</v>
      </c>
      <c r="H582" s="12" t="s">
        <v>20</v>
      </c>
      <c r="I582" s="49"/>
      <c r="J582" s="50"/>
      <c r="K582" s="50"/>
      <c r="L582" s="45"/>
      <c r="M582" s="45"/>
      <c r="N582" s="1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  <c r="FN582" s="1"/>
      <c r="FO582" s="1"/>
      <c r="FP582" s="1"/>
      <c r="FQ582" s="1"/>
      <c r="FR582" s="1"/>
      <c r="FS582" s="1"/>
      <c r="FT582" s="1"/>
      <c r="FU582" s="1"/>
      <c r="FV582" s="1"/>
      <c r="FW582" s="1"/>
      <c r="FX582" s="1"/>
      <c r="FY582" s="1"/>
      <c r="FZ582" s="1"/>
      <c r="GA582" s="1"/>
      <c r="GB582" s="1"/>
      <c r="GC582" s="1"/>
      <c r="GD582" s="1"/>
      <c r="GE582" s="1"/>
      <c r="GF582" s="1"/>
      <c r="GG582" s="1"/>
      <c r="GH582" s="1"/>
      <c r="GI582" s="1"/>
      <c r="GJ582" s="1"/>
      <c r="GK582" s="1"/>
      <c r="GL582" s="1"/>
      <c r="GM582" s="1"/>
      <c r="GN582" s="1"/>
      <c r="GO582" s="1"/>
      <c r="GP582" s="1"/>
      <c r="GQ582" s="1"/>
      <c r="GR582" s="1"/>
      <c r="GS582" s="1"/>
      <c r="GT582" s="1"/>
      <c r="GU582" s="1"/>
      <c r="GV582" s="1"/>
      <c r="GW582" s="1"/>
      <c r="GX582" s="1"/>
      <c r="GY582" s="1"/>
      <c r="GZ582" s="1"/>
      <c r="HA582" s="1"/>
      <c r="HB582" s="1"/>
      <c r="HC582" s="1"/>
      <c r="HD582" s="1"/>
      <c r="HE582" s="1"/>
      <c r="HF582" s="1"/>
      <c r="HG582" s="1"/>
      <c r="HH582" s="1"/>
      <c r="HI582" s="1"/>
      <c r="HJ582" s="1"/>
      <c r="HK582" s="1"/>
      <c r="HL582" s="1"/>
      <c r="HM582" s="1"/>
      <c r="HN582" s="1"/>
      <c r="HO582" s="1"/>
      <c r="HP582" s="1"/>
      <c r="HQ582" s="1"/>
      <c r="HR582" s="1"/>
      <c r="HS582" s="1"/>
      <c r="HT582" s="1"/>
      <c r="HU582" s="1"/>
      <c r="HV582" s="1"/>
      <c r="HW582" s="1"/>
      <c r="HX582" s="1"/>
      <c r="HY582" s="1"/>
      <c r="HZ582" s="1"/>
      <c r="IA582" s="1"/>
      <c r="IB582" s="1"/>
      <c r="IC582" s="1"/>
      <c r="ID582" s="1"/>
      <c r="IE582" s="1"/>
      <c r="IF582" s="1"/>
      <c r="IG582" s="1"/>
      <c r="IH582" s="1"/>
      <c r="II582" s="1"/>
      <c r="IJ582" s="1"/>
      <c r="IK582" s="1"/>
      <c r="IL582" s="1"/>
      <c r="IM582" s="1"/>
      <c r="IN582" s="1"/>
      <c r="IO582" s="1"/>
      <c r="IP582" s="4"/>
      <c r="IQ582" s="4"/>
    </row>
    <row r="583" s="3" customFormat="1" ht="12.6" customHeight="1" spans="1:251">
      <c r="A583" s="10" t="str">
        <f>IF(B583="户主",COUNTIF($B$5:B583,$B$5),"")</f>
        <v/>
      </c>
      <c r="B583" s="8" t="s">
        <v>21</v>
      </c>
      <c r="C583" s="12" t="s">
        <v>680</v>
      </c>
      <c r="D583" s="8" t="s">
        <v>23</v>
      </c>
      <c r="E583" s="12" t="s">
        <v>149</v>
      </c>
      <c r="F583" s="12"/>
      <c r="G583" s="41" t="s">
        <v>683</v>
      </c>
      <c r="H583" s="12" t="s">
        <v>20</v>
      </c>
      <c r="I583" s="20"/>
      <c r="J583" s="22">
        <v>4</v>
      </c>
      <c r="K583" s="22">
        <v>145</v>
      </c>
      <c r="L583" s="8"/>
      <c r="M583" s="8"/>
      <c r="N583" s="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  <c r="FI583" s="1"/>
      <c r="FJ583" s="1"/>
      <c r="FK583" s="1"/>
      <c r="FL583" s="1"/>
      <c r="FM583" s="1"/>
      <c r="FN583" s="1"/>
      <c r="FO583" s="1"/>
      <c r="FP583" s="1"/>
      <c r="FQ583" s="1"/>
      <c r="FR583" s="1"/>
      <c r="FS583" s="1"/>
      <c r="FT583" s="1"/>
      <c r="FU583" s="1"/>
      <c r="FV583" s="1"/>
      <c r="FW583" s="1"/>
      <c r="FX583" s="1"/>
      <c r="FY583" s="1"/>
      <c r="FZ583" s="1"/>
      <c r="GA583" s="1"/>
      <c r="GB583" s="1"/>
      <c r="GC583" s="1"/>
      <c r="GD583" s="1"/>
      <c r="GE583" s="1"/>
      <c r="GF583" s="1"/>
      <c r="GG583" s="1"/>
      <c r="GH583" s="1"/>
      <c r="GI583" s="1"/>
      <c r="GJ583" s="1"/>
      <c r="GK583" s="1"/>
      <c r="GL583" s="1"/>
      <c r="GM583" s="1"/>
      <c r="GN583" s="1"/>
      <c r="GO583" s="1"/>
      <c r="GP583" s="1"/>
      <c r="GQ583" s="1"/>
      <c r="GR583" s="1"/>
      <c r="GS583" s="1"/>
      <c r="GT583" s="1"/>
      <c r="GU583" s="1"/>
      <c r="GV583" s="1"/>
      <c r="GW583" s="1"/>
      <c r="GX583" s="1"/>
      <c r="GY583" s="1"/>
      <c r="GZ583" s="1"/>
      <c r="HA583" s="1"/>
      <c r="HB583" s="1"/>
      <c r="HC583" s="1"/>
      <c r="HD583" s="1"/>
      <c r="HE583" s="1"/>
      <c r="HF583" s="1"/>
      <c r="HG583" s="1"/>
      <c r="HH583" s="1"/>
      <c r="HI583" s="1"/>
      <c r="HJ583" s="1"/>
      <c r="HK583" s="1"/>
      <c r="HL583" s="1"/>
      <c r="HM583" s="1"/>
      <c r="HN583" s="1"/>
      <c r="HO583" s="1"/>
      <c r="HP583" s="1"/>
      <c r="HQ583" s="1"/>
      <c r="HR583" s="1"/>
      <c r="HS583" s="1"/>
      <c r="HT583" s="1"/>
      <c r="HU583" s="1"/>
      <c r="HV583" s="1"/>
      <c r="HW583" s="1"/>
      <c r="HX583" s="1"/>
      <c r="HY583" s="1"/>
      <c r="HZ583" s="1"/>
      <c r="IA583" s="1"/>
      <c r="IB583" s="1"/>
      <c r="IC583" s="1"/>
      <c r="ID583" s="1"/>
      <c r="IE583" s="1"/>
      <c r="IF583" s="1"/>
      <c r="IG583" s="1"/>
      <c r="IH583" s="1"/>
      <c r="II583" s="1"/>
      <c r="IJ583" s="1"/>
      <c r="IK583" s="1"/>
      <c r="IL583" s="1"/>
      <c r="IM583" s="1"/>
      <c r="IN583" s="1"/>
      <c r="IO583" s="1"/>
      <c r="IP583" s="4"/>
      <c r="IQ583" s="4"/>
    </row>
    <row r="584" s="1" customFormat="1" ht="12.6" customHeight="1" spans="1:14">
      <c r="A584" s="10" t="str">
        <f>IF(B584="户主",COUNTIF($B$5:B584,$B$5),"")</f>
        <v/>
      </c>
      <c r="B584" s="12" t="s">
        <v>21</v>
      </c>
      <c r="C584" s="10" t="s">
        <v>689</v>
      </c>
      <c r="D584" s="12" t="s">
        <v>18</v>
      </c>
      <c r="E584" s="10" t="s">
        <v>690</v>
      </c>
      <c r="F584" s="10"/>
      <c r="G584" s="10" t="s">
        <v>691</v>
      </c>
      <c r="H584" s="10" t="s">
        <v>20</v>
      </c>
      <c r="I584" s="20"/>
      <c r="J584" s="10"/>
      <c r="K584" s="10"/>
      <c r="L584" s="8"/>
      <c r="M584" s="8"/>
      <c r="N584" s="8"/>
    </row>
    <row r="585" s="1" customFormat="1" ht="12.6" customHeight="1" spans="1:14">
      <c r="A585" s="10">
        <f>IF(B585="户主",COUNTIF($B$5:B585,$B$5),"")</f>
        <v>230</v>
      </c>
      <c r="B585" s="12" t="s">
        <v>16</v>
      </c>
      <c r="C585" s="10" t="s">
        <v>692</v>
      </c>
      <c r="D585" s="12" t="s">
        <v>18</v>
      </c>
      <c r="E585" s="10" t="s">
        <v>16</v>
      </c>
      <c r="F585" s="10">
        <v>4</v>
      </c>
      <c r="G585" s="10" t="s">
        <v>691</v>
      </c>
      <c r="H585" s="10" t="s">
        <v>42</v>
      </c>
      <c r="I585" s="20">
        <f>130*F585</f>
        <v>520</v>
      </c>
      <c r="J585" s="10"/>
      <c r="K585" s="22"/>
      <c r="L585" s="8">
        <f>I585+K585+K586+K587+K588</f>
        <v>578</v>
      </c>
      <c r="M585" s="8">
        <v>15</v>
      </c>
      <c r="N585" s="8">
        <f>L585*3+M585</f>
        <v>1749</v>
      </c>
    </row>
    <row r="586" s="1" customFormat="1" ht="12.6" customHeight="1" spans="1:14">
      <c r="A586" s="10" t="str">
        <f>IF(B586="户主",COUNTIF($B$5:B586,$B$5),"")</f>
        <v/>
      </c>
      <c r="B586" s="10" t="s">
        <v>21</v>
      </c>
      <c r="C586" s="10" t="s">
        <v>693</v>
      </c>
      <c r="D586" s="12" t="s">
        <v>18</v>
      </c>
      <c r="E586" s="10" t="s">
        <v>155</v>
      </c>
      <c r="F586" s="10"/>
      <c r="G586" s="10" t="s">
        <v>691</v>
      </c>
      <c r="H586" s="10" t="s">
        <v>42</v>
      </c>
      <c r="I586" s="10"/>
      <c r="J586" s="10"/>
      <c r="K586" s="10"/>
      <c r="L586" s="8"/>
      <c r="M586" s="8"/>
      <c r="N586" s="8"/>
    </row>
    <row r="587" s="1" customFormat="1" ht="12.6" customHeight="1" spans="1:14">
      <c r="A587" s="10" t="str">
        <f>IF(B587="户主",COUNTIF($B$5:B587,$B$5),"")</f>
        <v/>
      </c>
      <c r="B587" s="10" t="s">
        <v>21</v>
      </c>
      <c r="C587" s="10" t="s">
        <v>694</v>
      </c>
      <c r="D587" s="12" t="s">
        <v>23</v>
      </c>
      <c r="E587" s="10" t="s">
        <v>149</v>
      </c>
      <c r="F587" s="10"/>
      <c r="G587" s="10" t="s">
        <v>691</v>
      </c>
      <c r="H587" s="10" t="s">
        <v>42</v>
      </c>
      <c r="I587" s="10"/>
      <c r="J587" s="10">
        <v>2</v>
      </c>
      <c r="K587" s="8">
        <v>58</v>
      </c>
      <c r="L587" s="8"/>
      <c r="M587" s="8"/>
      <c r="N587" s="8"/>
    </row>
    <row r="588" s="3" customFormat="1" ht="12.6" customHeight="1" spans="1:251">
      <c r="A588" s="30" t="str">
        <f>IF(B588="户主",COUNTIF($B$5:B588,$B$5),"")</f>
        <v/>
      </c>
      <c r="B588" s="8" t="s">
        <v>21</v>
      </c>
      <c r="C588" s="40" t="s">
        <v>695</v>
      </c>
      <c r="D588" s="12" t="s">
        <v>23</v>
      </c>
      <c r="E588" s="12" t="s">
        <v>26</v>
      </c>
      <c r="F588" s="8"/>
      <c r="G588" s="17" t="s">
        <v>683</v>
      </c>
      <c r="H588" s="8" t="s">
        <v>42</v>
      </c>
      <c r="I588" s="8"/>
      <c r="J588" s="8"/>
      <c r="K588" s="8"/>
      <c r="L588" s="8"/>
      <c r="M588" s="8"/>
      <c r="N588" s="40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  <c r="FF588" s="1"/>
      <c r="FG588" s="1"/>
      <c r="FH588" s="1"/>
      <c r="FI588" s="1"/>
      <c r="FJ588" s="1"/>
      <c r="FK588" s="1"/>
      <c r="FL588" s="1"/>
      <c r="FM588" s="1"/>
      <c r="FN588" s="1"/>
      <c r="FO588" s="1"/>
      <c r="FP588" s="1"/>
      <c r="FQ588" s="1"/>
      <c r="FR588" s="1"/>
      <c r="FS588" s="1"/>
      <c r="FT588" s="1"/>
      <c r="FU588" s="1"/>
      <c r="FV588" s="1"/>
      <c r="FW588" s="1"/>
      <c r="FX588" s="1"/>
      <c r="FY588" s="1"/>
      <c r="FZ588" s="1"/>
      <c r="GA588" s="1"/>
      <c r="GB588" s="1"/>
      <c r="GC588" s="1"/>
      <c r="GD588" s="1"/>
      <c r="GE588" s="1"/>
      <c r="GF588" s="1"/>
      <c r="GG588" s="1"/>
      <c r="GH588" s="1"/>
      <c r="GI588" s="1"/>
      <c r="GJ588" s="1"/>
      <c r="GK588" s="1"/>
      <c r="GL588" s="1"/>
      <c r="GM588" s="1"/>
      <c r="GN588" s="1"/>
      <c r="GO588" s="1"/>
      <c r="GP588" s="1"/>
      <c r="GQ588" s="1"/>
      <c r="GR588" s="1"/>
      <c r="GS588" s="1"/>
      <c r="GT588" s="1"/>
      <c r="GU588" s="1"/>
      <c r="GV588" s="1"/>
      <c r="GW588" s="1"/>
      <c r="GX588" s="1"/>
      <c r="GY588" s="1"/>
      <c r="GZ588" s="1"/>
      <c r="HA588" s="1"/>
      <c r="HB588" s="1"/>
      <c r="HC588" s="1"/>
      <c r="HD588" s="1"/>
      <c r="HE588" s="1"/>
      <c r="HF588" s="1"/>
      <c r="HG588" s="1"/>
      <c r="HH588" s="1"/>
      <c r="HI588" s="1"/>
      <c r="HJ588" s="1"/>
      <c r="HK588" s="1"/>
      <c r="HL588" s="1"/>
      <c r="HM588" s="1"/>
      <c r="HN588" s="1"/>
      <c r="HO588" s="1"/>
      <c r="HP588" s="1"/>
      <c r="HQ588" s="1"/>
      <c r="HR588" s="1"/>
      <c r="HS588" s="1"/>
      <c r="HT588" s="1"/>
      <c r="HU588" s="1"/>
      <c r="HV588" s="1"/>
      <c r="HW588" s="1"/>
      <c r="HX588" s="1"/>
      <c r="HY588" s="1"/>
      <c r="HZ588" s="1"/>
      <c r="IA588" s="1"/>
      <c r="IB588" s="1"/>
      <c r="IC588" s="1"/>
      <c r="ID588" s="1"/>
      <c r="IE588" s="1"/>
      <c r="IF588" s="1"/>
      <c r="IG588" s="1"/>
      <c r="IH588" s="1"/>
      <c r="II588" s="1"/>
      <c r="IJ588" s="1"/>
      <c r="IK588" s="1"/>
      <c r="IL588" s="1"/>
      <c r="IM588" s="1"/>
      <c r="IN588" s="1"/>
      <c r="IO588" s="1"/>
      <c r="IP588" s="4"/>
      <c r="IQ588" s="4"/>
    </row>
    <row r="589" s="1" customFormat="1" ht="12.6" customHeight="1" spans="1:14">
      <c r="A589" s="10">
        <f>IF(B589="户主",COUNTIF($B$5:B589,$B$5),"")</f>
        <v>231</v>
      </c>
      <c r="B589" s="12" t="s">
        <v>16</v>
      </c>
      <c r="C589" s="10" t="s">
        <v>696</v>
      </c>
      <c r="D589" s="12" t="s">
        <v>18</v>
      </c>
      <c r="E589" s="10" t="s">
        <v>16</v>
      </c>
      <c r="F589" s="10">
        <v>4</v>
      </c>
      <c r="G589" s="10" t="s">
        <v>697</v>
      </c>
      <c r="H589" s="10" t="s">
        <v>38</v>
      </c>
      <c r="I589" s="20">
        <f>245*F589</f>
        <v>980</v>
      </c>
      <c r="J589" s="10">
        <v>5</v>
      </c>
      <c r="K589" s="8">
        <v>87</v>
      </c>
      <c r="L589" s="8">
        <f>I589+K589</f>
        <v>1067</v>
      </c>
      <c r="M589" s="8">
        <v>15</v>
      </c>
      <c r="N589" s="8">
        <f>L589*3+M589</f>
        <v>3216</v>
      </c>
    </row>
    <row r="590" s="1" customFormat="1" ht="12.6" customHeight="1" spans="1:14">
      <c r="A590" s="10" t="str">
        <f>IF(B590="户主",COUNTIF($B$5:B590,$B$5),"")</f>
        <v/>
      </c>
      <c r="B590" s="10" t="s">
        <v>21</v>
      </c>
      <c r="C590" s="10" t="s">
        <v>698</v>
      </c>
      <c r="D590" s="12" t="s">
        <v>23</v>
      </c>
      <c r="E590" s="10" t="s">
        <v>85</v>
      </c>
      <c r="F590" s="10"/>
      <c r="G590" s="10" t="s">
        <v>697</v>
      </c>
      <c r="H590" s="10" t="s">
        <v>38</v>
      </c>
      <c r="I590" s="10"/>
      <c r="J590" s="10"/>
      <c r="K590" s="10"/>
      <c r="L590" s="8"/>
      <c r="M590" s="8"/>
      <c r="N590" s="8"/>
    </row>
    <row r="591" s="1" customFormat="1" ht="12.6" customHeight="1" spans="1:14">
      <c r="A591" s="10" t="str">
        <f>IF(B591="户主",COUNTIF($B$5:B591,$B$5),"")</f>
        <v/>
      </c>
      <c r="B591" s="10" t="s">
        <v>21</v>
      </c>
      <c r="C591" s="10" t="s">
        <v>699</v>
      </c>
      <c r="D591" s="12" t="s">
        <v>18</v>
      </c>
      <c r="E591" s="10" t="s">
        <v>155</v>
      </c>
      <c r="F591" s="10"/>
      <c r="G591" s="10" t="s">
        <v>697</v>
      </c>
      <c r="H591" s="10" t="s">
        <v>38</v>
      </c>
      <c r="I591" s="10"/>
      <c r="J591" s="10"/>
      <c r="K591" s="10"/>
      <c r="L591" s="8"/>
      <c r="M591" s="8"/>
      <c r="N591" s="8"/>
    </row>
    <row r="592" s="1" customFormat="1" ht="12.6" customHeight="1" spans="1:14">
      <c r="A592" s="10" t="str">
        <f>IF(B592="户主",COUNTIF($B$5:B592,$B$5),"")</f>
        <v/>
      </c>
      <c r="B592" s="10" t="s">
        <v>21</v>
      </c>
      <c r="C592" s="10" t="s">
        <v>700</v>
      </c>
      <c r="D592" s="12" t="s">
        <v>18</v>
      </c>
      <c r="E592" s="10" t="s">
        <v>90</v>
      </c>
      <c r="F592" s="10"/>
      <c r="G592" s="10" t="s">
        <v>697</v>
      </c>
      <c r="H592" s="10" t="s">
        <v>38</v>
      </c>
      <c r="I592" s="10"/>
      <c r="J592" s="10"/>
      <c r="K592" s="10"/>
      <c r="L592" s="8"/>
      <c r="M592" s="8"/>
      <c r="N592" s="8"/>
    </row>
    <row r="593" s="1" customFormat="1" ht="12.6" customHeight="1" spans="1:14">
      <c r="A593" s="10">
        <f>IF(B593="户主",COUNTIF($B$5:B593,$B$5),"")</f>
        <v>232</v>
      </c>
      <c r="B593" s="12" t="s">
        <v>16</v>
      </c>
      <c r="C593" s="10" t="s">
        <v>701</v>
      </c>
      <c r="D593" s="12" t="s">
        <v>18</v>
      </c>
      <c r="E593" s="10" t="s">
        <v>16</v>
      </c>
      <c r="F593" s="10">
        <v>1</v>
      </c>
      <c r="G593" s="10" t="s">
        <v>697</v>
      </c>
      <c r="H593" s="10" t="s">
        <v>38</v>
      </c>
      <c r="I593" s="20">
        <f>245*F593</f>
        <v>245</v>
      </c>
      <c r="J593" s="10"/>
      <c r="K593" s="10"/>
      <c r="L593" s="8">
        <f>I593+K593</f>
        <v>245</v>
      </c>
      <c r="M593" s="8">
        <v>15</v>
      </c>
      <c r="N593" s="8">
        <f>L593*3+M593</f>
        <v>750</v>
      </c>
    </row>
    <row r="594" s="1" customFormat="1" ht="12.6" customHeight="1" spans="1:14">
      <c r="A594" s="10">
        <f>IF(B594="户主",COUNTIF($B$5:B594,$B$5),"")</f>
        <v>233</v>
      </c>
      <c r="B594" s="12" t="s">
        <v>16</v>
      </c>
      <c r="C594" s="10" t="s">
        <v>702</v>
      </c>
      <c r="D594" s="12" t="s">
        <v>18</v>
      </c>
      <c r="E594" s="10" t="s">
        <v>16</v>
      </c>
      <c r="F594" s="10">
        <v>2</v>
      </c>
      <c r="G594" s="10" t="s">
        <v>697</v>
      </c>
      <c r="H594" s="10" t="s">
        <v>20</v>
      </c>
      <c r="I594" s="20">
        <f>F594*289</f>
        <v>578</v>
      </c>
      <c r="J594" s="10">
        <v>2</v>
      </c>
      <c r="K594" s="8">
        <v>58</v>
      </c>
      <c r="L594" s="8">
        <f>I594+K594+K595</f>
        <v>694</v>
      </c>
      <c r="M594" s="8">
        <v>15</v>
      </c>
      <c r="N594" s="8">
        <f>L594*3+M594</f>
        <v>2097</v>
      </c>
    </row>
    <row r="595" s="1" customFormat="1" ht="12.6" customHeight="1" spans="1:14">
      <c r="A595" s="10" t="str">
        <f>IF(B595="户主",COUNTIF($B$5:B595,$B$5),"")</f>
        <v/>
      </c>
      <c r="B595" s="10" t="s">
        <v>21</v>
      </c>
      <c r="C595" s="10" t="s">
        <v>703</v>
      </c>
      <c r="D595" s="12" t="s">
        <v>23</v>
      </c>
      <c r="E595" s="10" t="s">
        <v>85</v>
      </c>
      <c r="F595" s="10"/>
      <c r="G595" s="10" t="s">
        <v>697</v>
      </c>
      <c r="H595" s="10" t="s">
        <v>20</v>
      </c>
      <c r="I595" s="10"/>
      <c r="J595" s="10">
        <v>2</v>
      </c>
      <c r="K595" s="8">
        <v>58</v>
      </c>
      <c r="L595" s="8"/>
      <c r="M595" s="8"/>
      <c r="N595" s="8"/>
    </row>
    <row r="596" s="1" customFormat="1" ht="12.6" customHeight="1" spans="1:14">
      <c r="A596" s="10">
        <f>IF(B596="户主",COUNTIF($B$5:B596,$B$5),"")</f>
        <v>234</v>
      </c>
      <c r="B596" s="12" t="s">
        <v>16</v>
      </c>
      <c r="C596" s="10" t="s">
        <v>704</v>
      </c>
      <c r="D596" s="12" t="s">
        <v>23</v>
      </c>
      <c r="E596" s="12" t="s">
        <v>16</v>
      </c>
      <c r="F596" s="10">
        <v>1</v>
      </c>
      <c r="G596" s="10" t="s">
        <v>697</v>
      </c>
      <c r="H596" s="10" t="s">
        <v>42</v>
      </c>
      <c r="I596" s="20">
        <f>130*F596</f>
        <v>130</v>
      </c>
      <c r="J596" s="10">
        <v>2</v>
      </c>
      <c r="K596" s="8">
        <v>58</v>
      </c>
      <c r="L596" s="8">
        <f>I596+K596</f>
        <v>188</v>
      </c>
      <c r="M596" s="8">
        <v>15</v>
      </c>
      <c r="N596" s="8">
        <f>L596*3+M596</f>
        <v>579</v>
      </c>
    </row>
    <row r="597" s="1" customFormat="1" ht="12.6" customHeight="1" spans="1:14">
      <c r="A597" s="10">
        <f>IF(B597="户主",COUNTIF($B$5:B597,$B$5),"")</f>
        <v>235</v>
      </c>
      <c r="B597" s="12" t="s">
        <v>16</v>
      </c>
      <c r="C597" s="43" t="s">
        <v>705</v>
      </c>
      <c r="D597" s="12" t="s">
        <v>18</v>
      </c>
      <c r="E597" s="43" t="s">
        <v>16</v>
      </c>
      <c r="F597" s="43">
        <v>2</v>
      </c>
      <c r="G597" s="43" t="s">
        <v>697</v>
      </c>
      <c r="H597" s="43" t="s">
        <v>38</v>
      </c>
      <c r="I597" s="20">
        <f>245*F597</f>
        <v>490</v>
      </c>
      <c r="J597" s="43"/>
      <c r="K597" s="43"/>
      <c r="L597" s="8">
        <f>I597+K597</f>
        <v>490</v>
      </c>
      <c r="M597" s="8">
        <v>15</v>
      </c>
      <c r="N597" s="8">
        <f>L597*3+M597</f>
        <v>1485</v>
      </c>
    </row>
    <row r="598" s="1" customFormat="1" ht="12.6" customHeight="1" spans="1:14">
      <c r="A598" s="10" t="str">
        <f>IF(B598="户主",COUNTIF($B$5:B598,$B$5),"")</f>
        <v/>
      </c>
      <c r="B598" s="43" t="s">
        <v>21</v>
      </c>
      <c r="C598" s="43" t="s">
        <v>706</v>
      </c>
      <c r="D598" s="12" t="s">
        <v>23</v>
      </c>
      <c r="E598" s="43" t="s">
        <v>149</v>
      </c>
      <c r="F598" s="43"/>
      <c r="G598" s="43" t="s">
        <v>697</v>
      </c>
      <c r="H598" s="43" t="s">
        <v>38</v>
      </c>
      <c r="I598" s="43"/>
      <c r="J598" s="43"/>
      <c r="K598" s="43"/>
      <c r="L598" s="8"/>
      <c r="M598" s="8"/>
      <c r="N598" s="8"/>
    </row>
    <row r="599" s="1" customFormat="1" ht="12.6" customHeight="1" spans="1:14">
      <c r="A599" s="10">
        <f>IF(B599="户主",COUNTIF($B$5:B599,$B$5),"")</f>
        <v>236</v>
      </c>
      <c r="B599" s="9" t="s">
        <v>16</v>
      </c>
      <c r="C599" s="8" t="s">
        <v>707</v>
      </c>
      <c r="D599" s="8" t="s">
        <v>18</v>
      </c>
      <c r="E599" s="9" t="s">
        <v>16</v>
      </c>
      <c r="F599" s="8">
        <v>1</v>
      </c>
      <c r="G599" s="9" t="s">
        <v>683</v>
      </c>
      <c r="H599" s="8" t="s">
        <v>20</v>
      </c>
      <c r="I599" s="20">
        <f>289*F599</f>
        <v>289</v>
      </c>
      <c r="J599" s="8">
        <v>5</v>
      </c>
      <c r="K599" s="8">
        <v>87</v>
      </c>
      <c r="L599" s="8">
        <f>I599+K599</f>
        <v>376</v>
      </c>
      <c r="M599" s="8">
        <v>15</v>
      </c>
      <c r="N599" s="8">
        <f>L599*3+M599</f>
        <v>1143</v>
      </c>
    </row>
    <row r="600" s="1" customFormat="1" ht="12.6" customHeight="1" spans="1:14">
      <c r="A600" s="10">
        <f>IF(B600="户主",COUNTIF($B$5:B600,$B$5),"")</f>
        <v>237</v>
      </c>
      <c r="B600" s="32" t="s">
        <v>16</v>
      </c>
      <c r="C600" s="33" t="s">
        <v>708</v>
      </c>
      <c r="D600" s="33" t="s">
        <v>18</v>
      </c>
      <c r="E600" s="32" t="s">
        <v>16</v>
      </c>
      <c r="F600" s="33">
        <v>2</v>
      </c>
      <c r="G600" s="32" t="s">
        <v>683</v>
      </c>
      <c r="H600" s="33" t="s">
        <v>38</v>
      </c>
      <c r="I600" s="20">
        <f>245*F600</f>
        <v>490</v>
      </c>
      <c r="J600" s="33"/>
      <c r="K600" s="32"/>
      <c r="L600" s="8">
        <f>I600+K601</f>
        <v>635</v>
      </c>
      <c r="M600" s="8">
        <v>15</v>
      </c>
      <c r="N600" s="8">
        <f>L600*3+M600</f>
        <v>1920</v>
      </c>
    </row>
    <row r="601" s="1" customFormat="1" ht="12.6" customHeight="1" spans="1:14">
      <c r="A601" s="10" t="str">
        <f>IF(B601="户主",COUNTIF($B$5:B601,$B$5),"")</f>
        <v/>
      </c>
      <c r="B601" s="9" t="s">
        <v>21</v>
      </c>
      <c r="C601" s="8" t="s">
        <v>709</v>
      </c>
      <c r="D601" s="8" t="s">
        <v>23</v>
      </c>
      <c r="E601" s="9" t="s">
        <v>149</v>
      </c>
      <c r="F601" s="8"/>
      <c r="G601" s="32" t="s">
        <v>683</v>
      </c>
      <c r="H601" s="33" t="s">
        <v>38</v>
      </c>
      <c r="I601" s="9"/>
      <c r="J601" s="8">
        <v>4</v>
      </c>
      <c r="K601" s="8">
        <v>145</v>
      </c>
      <c r="L601" s="8"/>
      <c r="M601" s="9"/>
      <c r="N601" s="8"/>
    </row>
    <row r="602" s="1" customFormat="1" ht="12.6" customHeight="1" spans="1:14">
      <c r="A602" s="10">
        <f>IF(B602="户主",COUNTIF($B$5:B602,$B$5),"")</f>
        <v>238</v>
      </c>
      <c r="B602" s="8" t="s">
        <v>16</v>
      </c>
      <c r="C602" s="8" t="s">
        <v>710</v>
      </c>
      <c r="D602" s="8" t="s">
        <v>18</v>
      </c>
      <c r="E602" s="8" t="s">
        <v>16</v>
      </c>
      <c r="F602" s="8">
        <v>2</v>
      </c>
      <c r="G602" s="8" t="s">
        <v>711</v>
      </c>
      <c r="H602" s="8" t="s">
        <v>20</v>
      </c>
      <c r="I602" s="20">
        <f>289*F602</f>
        <v>578</v>
      </c>
      <c r="J602" s="8"/>
      <c r="K602" s="8"/>
      <c r="L602" s="8">
        <f>I602+K602</f>
        <v>578</v>
      </c>
      <c r="M602" s="8">
        <v>15</v>
      </c>
      <c r="N602" s="8">
        <f>L602*3+M602</f>
        <v>1749</v>
      </c>
    </row>
    <row r="603" s="1" customFormat="1" ht="12.6" customHeight="1" spans="1:14">
      <c r="A603" s="10" t="str">
        <f>IF(B603="户主",COUNTIF($B$5:B603,$B$5),"")</f>
        <v/>
      </c>
      <c r="B603" s="8" t="s">
        <v>21</v>
      </c>
      <c r="C603" s="8" t="s">
        <v>712</v>
      </c>
      <c r="D603" s="8" t="s">
        <v>23</v>
      </c>
      <c r="E603" s="8" t="s">
        <v>21</v>
      </c>
      <c r="F603" s="8"/>
      <c r="G603" s="8" t="s">
        <v>711</v>
      </c>
      <c r="H603" s="8" t="s">
        <v>20</v>
      </c>
      <c r="I603" s="8"/>
      <c r="J603" s="8"/>
      <c r="K603" s="8"/>
      <c r="L603" s="8"/>
      <c r="M603" s="8"/>
      <c r="N603" s="8"/>
    </row>
    <row r="604" s="3" customFormat="1" ht="12.6" customHeight="1" spans="1:251">
      <c r="A604" s="10">
        <f>IF(B604="户主",COUNTIF($B$5:B604,$B$5),"")</f>
        <v>239</v>
      </c>
      <c r="B604" s="8" t="s">
        <v>16</v>
      </c>
      <c r="C604" s="12" t="s">
        <v>713</v>
      </c>
      <c r="D604" s="8" t="s">
        <v>18</v>
      </c>
      <c r="E604" s="12" t="s">
        <v>16</v>
      </c>
      <c r="F604" s="12">
        <v>2</v>
      </c>
      <c r="G604" s="41" t="s">
        <v>697</v>
      </c>
      <c r="H604" s="12" t="s">
        <v>38</v>
      </c>
      <c r="I604" s="21">
        <f>F604*245</f>
        <v>490</v>
      </c>
      <c r="J604" s="22"/>
      <c r="K604" s="22"/>
      <c r="L604" s="8">
        <f>I604+K604+K605</f>
        <v>635</v>
      </c>
      <c r="M604" s="8">
        <v>15</v>
      </c>
      <c r="N604" s="8">
        <f>L604*3+M604</f>
        <v>1920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4"/>
      <c r="IQ604" s="4"/>
    </row>
    <row r="605" s="3" customFormat="1" ht="12.6" customHeight="1" spans="1:251">
      <c r="A605" s="10" t="str">
        <f>IF(B605="户主",COUNTIF($B$5:B605,$B$5),"")</f>
        <v/>
      </c>
      <c r="B605" s="8" t="s">
        <v>21</v>
      </c>
      <c r="C605" s="12" t="s">
        <v>714</v>
      </c>
      <c r="D605" s="8" t="s">
        <v>23</v>
      </c>
      <c r="E605" s="12" t="s">
        <v>149</v>
      </c>
      <c r="F605" s="12"/>
      <c r="G605" s="41" t="s">
        <v>697</v>
      </c>
      <c r="H605" s="12" t="s">
        <v>38</v>
      </c>
      <c r="I605" s="20"/>
      <c r="J605" s="22">
        <v>4</v>
      </c>
      <c r="K605" s="22">
        <v>145</v>
      </c>
      <c r="L605" s="8"/>
      <c r="M605" s="8"/>
      <c r="N605" s="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4"/>
      <c r="IQ605" s="4"/>
    </row>
    <row r="606" s="1" customFormat="1" ht="12.6" customHeight="1" spans="1:14">
      <c r="A606" s="10">
        <f>IF(B606="户主",COUNTIF($B$5:B606,$B$5),"")</f>
        <v>240</v>
      </c>
      <c r="B606" s="8" t="s">
        <v>16</v>
      </c>
      <c r="C606" s="8" t="s">
        <v>715</v>
      </c>
      <c r="D606" s="8" t="s">
        <v>18</v>
      </c>
      <c r="E606" s="8" t="s">
        <v>16</v>
      </c>
      <c r="F606" s="8">
        <v>3</v>
      </c>
      <c r="G606" s="8" t="s">
        <v>716</v>
      </c>
      <c r="H606" s="8" t="s">
        <v>42</v>
      </c>
      <c r="I606" s="20">
        <f>130*F606</f>
        <v>390</v>
      </c>
      <c r="J606" s="8"/>
      <c r="K606" s="8"/>
      <c r="L606" s="8">
        <f>I606+K608</f>
        <v>448</v>
      </c>
      <c r="M606" s="8">
        <v>15</v>
      </c>
      <c r="N606" s="8">
        <f>L606*3+M606</f>
        <v>1359</v>
      </c>
    </row>
    <row r="607" s="1" customFormat="1" ht="12.6" customHeight="1" spans="1:14">
      <c r="A607" s="10" t="str">
        <f>IF(B607="户主",COUNTIF($B$5:B607,$B$5),"")</f>
        <v/>
      </c>
      <c r="B607" s="8" t="s">
        <v>21</v>
      </c>
      <c r="C607" s="8" t="s">
        <v>717</v>
      </c>
      <c r="D607" s="8" t="s">
        <v>23</v>
      </c>
      <c r="E607" s="8" t="s">
        <v>385</v>
      </c>
      <c r="F607" s="8"/>
      <c r="G607" s="8" t="s">
        <v>716</v>
      </c>
      <c r="H607" s="8" t="s">
        <v>42</v>
      </c>
      <c r="I607" s="8"/>
      <c r="J607" s="8"/>
      <c r="K607" s="8"/>
      <c r="L607" s="8"/>
      <c r="M607" s="8"/>
      <c r="N607" s="8"/>
    </row>
    <row r="608" s="1" customFormat="1" ht="12.6" customHeight="1" spans="1:14">
      <c r="A608" s="10" t="str">
        <f>IF(B608="户主",COUNTIF($B$5:B608,$B$5),"")</f>
        <v/>
      </c>
      <c r="B608" s="8" t="s">
        <v>21</v>
      </c>
      <c r="C608" s="8" t="s">
        <v>718</v>
      </c>
      <c r="D608" s="8" t="s">
        <v>23</v>
      </c>
      <c r="E608" s="8" t="s">
        <v>149</v>
      </c>
      <c r="F608" s="8"/>
      <c r="G608" s="8" t="s">
        <v>716</v>
      </c>
      <c r="H608" s="8" t="s">
        <v>42</v>
      </c>
      <c r="I608" s="8"/>
      <c r="J608" s="8">
        <v>2</v>
      </c>
      <c r="K608" s="8">
        <v>58</v>
      </c>
      <c r="L608" s="8"/>
      <c r="M608" s="8"/>
      <c r="N608" s="8"/>
    </row>
    <row r="609" s="1" customFormat="1" ht="12.6" customHeight="1" spans="1:14">
      <c r="A609" s="10">
        <f>IF(B609="户主",COUNTIF($B$5:B609,$B$5),"")</f>
        <v>241</v>
      </c>
      <c r="B609" s="8" t="s">
        <v>16</v>
      </c>
      <c r="C609" s="8" t="s">
        <v>719</v>
      </c>
      <c r="D609" s="8" t="s">
        <v>18</v>
      </c>
      <c r="E609" s="8" t="s">
        <v>16</v>
      </c>
      <c r="F609" s="8">
        <v>1</v>
      </c>
      <c r="G609" s="8" t="s">
        <v>716</v>
      </c>
      <c r="H609" s="8" t="s">
        <v>38</v>
      </c>
      <c r="I609" s="20">
        <f>245*F609</f>
        <v>245</v>
      </c>
      <c r="J609" s="8"/>
      <c r="K609" s="8"/>
      <c r="L609" s="8">
        <f>I609+K609</f>
        <v>245</v>
      </c>
      <c r="M609" s="8">
        <v>15</v>
      </c>
      <c r="N609" s="8">
        <f>L609*3+M609</f>
        <v>750</v>
      </c>
    </row>
    <row r="610" s="1" customFormat="1" ht="12.6" customHeight="1" spans="1:14">
      <c r="A610" s="10">
        <f>IF(B610="户主",COUNTIF($B$5:B610,$B$5),"")</f>
        <v>242</v>
      </c>
      <c r="B610" s="8" t="s">
        <v>16</v>
      </c>
      <c r="C610" s="8" t="s">
        <v>720</v>
      </c>
      <c r="D610" s="8" t="s">
        <v>23</v>
      </c>
      <c r="E610" s="8" t="s">
        <v>16</v>
      </c>
      <c r="F610" s="8">
        <v>4</v>
      </c>
      <c r="G610" s="8" t="s">
        <v>716</v>
      </c>
      <c r="H610" s="8" t="s">
        <v>20</v>
      </c>
      <c r="I610" s="20">
        <f>289*F610</f>
        <v>1156</v>
      </c>
      <c r="J610" s="8"/>
      <c r="K610" s="8"/>
      <c r="L610" s="8">
        <f>I610+K612</f>
        <v>1243</v>
      </c>
      <c r="M610" s="8">
        <v>15</v>
      </c>
      <c r="N610" s="8">
        <f>L610*3+M610</f>
        <v>3744</v>
      </c>
    </row>
    <row r="611" s="1" customFormat="1" ht="12.6" customHeight="1" spans="1:14">
      <c r="A611" s="10" t="str">
        <f>IF(B611="户主",COUNTIF($B$5:B611,$B$5),"")</f>
        <v/>
      </c>
      <c r="B611" s="8" t="s">
        <v>21</v>
      </c>
      <c r="C611" s="8" t="s">
        <v>721</v>
      </c>
      <c r="D611" s="8" t="s">
        <v>18</v>
      </c>
      <c r="E611" s="8" t="s">
        <v>30</v>
      </c>
      <c r="F611" s="8"/>
      <c r="G611" s="8" t="s">
        <v>716</v>
      </c>
      <c r="H611" s="8" t="s">
        <v>20</v>
      </c>
      <c r="I611" s="8"/>
      <c r="J611" s="8"/>
      <c r="K611" s="8"/>
      <c r="L611" s="8"/>
      <c r="M611" s="8"/>
      <c r="N611" s="8"/>
    </row>
    <row r="612" s="1" customFormat="1" ht="12.6" customHeight="1" spans="1:14">
      <c r="A612" s="10" t="str">
        <f>IF(B612="户主",COUNTIF($B$5:B612,$B$5),"")</f>
        <v/>
      </c>
      <c r="B612" s="8" t="s">
        <v>21</v>
      </c>
      <c r="C612" s="8" t="s">
        <v>722</v>
      </c>
      <c r="D612" s="8" t="s">
        <v>18</v>
      </c>
      <c r="E612" s="8" t="s">
        <v>30</v>
      </c>
      <c r="F612" s="8"/>
      <c r="G612" s="8" t="s">
        <v>716</v>
      </c>
      <c r="H612" s="8" t="s">
        <v>20</v>
      </c>
      <c r="I612" s="8"/>
      <c r="J612" s="8">
        <v>3</v>
      </c>
      <c r="K612" s="22">
        <v>87</v>
      </c>
      <c r="L612" s="8"/>
      <c r="M612" s="8"/>
      <c r="N612" s="8"/>
    </row>
    <row r="613" s="1" customFormat="1" ht="12.6" customHeight="1" spans="1:14">
      <c r="A613" s="10" t="str">
        <f>IF(B613="户主",COUNTIF($B$5:B613,$B$5),"")</f>
        <v/>
      </c>
      <c r="B613" s="8" t="s">
        <v>21</v>
      </c>
      <c r="C613" s="8" t="s">
        <v>50</v>
      </c>
      <c r="D613" s="8" t="s">
        <v>23</v>
      </c>
      <c r="E613" s="8" t="s">
        <v>26</v>
      </c>
      <c r="F613" s="8"/>
      <c r="G613" s="8" t="s">
        <v>716</v>
      </c>
      <c r="H613" s="8" t="s">
        <v>20</v>
      </c>
      <c r="I613" s="8"/>
      <c r="J613" s="8"/>
      <c r="K613" s="8"/>
      <c r="L613" s="8"/>
      <c r="M613" s="8"/>
      <c r="N613" s="8"/>
    </row>
    <row r="614" s="1" customFormat="1" ht="12.6" customHeight="1" spans="1:14">
      <c r="A614" s="10">
        <f>IF(B614="户主",COUNTIF($B$5:B614,$B$5),"")</f>
        <v>243</v>
      </c>
      <c r="B614" s="12" t="s">
        <v>16</v>
      </c>
      <c r="C614" s="10" t="s">
        <v>723</v>
      </c>
      <c r="D614" s="12" t="s">
        <v>18</v>
      </c>
      <c r="E614" s="10" t="s">
        <v>16</v>
      </c>
      <c r="F614" s="10">
        <v>2</v>
      </c>
      <c r="G614" s="10" t="s">
        <v>724</v>
      </c>
      <c r="H614" s="10" t="s">
        <v>20</v>
      </c>
      <c r="I614" s="20">
        <f>289*F614</f>
        <v>578</v>
      </c>
      <c r="J614" s="10"/>
      <c r="K614" s="10"/>
      <c r="L614" s="8">
        <f>I614+K614</f>
        <v>578</v>
      </c>
      <c r="M614" s="8">
        <v>15</v>
      </c>
      <c r="N614" s="8">
        <f>L614*3+M614</f>
        <v>1749</v>
      </c>
    </row>
    <row r="615" s="1" customFormat="1" ht="12.6" customHeight="1" spans="1:14">
      <c r="A615" s="10" t="str">
        <f>IF(B615="户主",COUNTIF($B$5:B615,$B$5),"")</f>
        <v/>
      </c>
      <c r="B615" s="10" t="s">
        <v>21</v>
      </c>
      <c r="C615" s="10" t="s">
        <v>725</v>
      </c>
      <c r="D615" s="12" t="s">
        <v>18</v>
      </c>
      <c r="E615" s="10" t="s">
        <v>155</v>
      </c>
      <c r="F615" s="10"/>
      <c r="G615" s="10" t="s">
        <v>724</v>
      </c>
      <c r="H615" s="10" t="s">
        <v>20</v>
      </c>
      <c r="I615" s="10"/>
      <c r="J615" s="10"/>
      <c r="K615" s="10"/>
      <c r="L615" s="8"/>
      <c r="M615" s="8"/>
      <c r="N615" s="8"/>
    </row>
    <row r="616" s="1" customFormat="1" ht="12.6" customHeight="1" spans="1:14">
      <c r="A616" s="10">
        <f>IF(B616="户主",COUNTIF($B$5:B616,$B$5),"")</f>
        <v>244</v>
      </c>
      <c r="B616" s="8" t="s">
        <v>16</v>
      </c>
      <c r="C616" s="8" t="s">
        <v>726</v>
      </c>
      <c r="D616" s="8" t="s">
        <v>18</v>
      </c>
      <c r="E616" s="8" t="s">
        <v>16</v>
      </c>
      <c r="F616" s="8">
        <v>2</v>
      </c>
      <c r="G616" s="8" t="s">
        <v>724</v>
      </c>
      <c r="H616" s="8" t="s">
        <v>38</v>
      </c>
      <c r="I616" s="20">
        <f>245*F616</f>
        <v>490</v>
      </c>
      <c r="J616" s="8"/>
      <c r="K616" s="8"/>
      <c r="L616" s="8">
        <f>I616+K616</f>
        <v>490</v>
      </c>
      <c r="M616" s="8">
        <v>15</v>
      </c>
      <c r="N616" s="8">
        <f>L616*3+M616</f>
        <v>1485</v>
      </c>
    </row>
    <row r="617" s="1" customFormat="1" ht="12.6" customHeight="1" spans="1:14">
      <c r="A617" s="10" t="str">
        <f>IF(B617="户主",COUNTIF($B$5:B617,$B$5),"")</f>
        <v/>
      </c>
      <c r="B617" s="8" t="s">
        <v>21</v>
      </c>
      <c r="C617" s="8" t="s">
        <v>727</v>
      </c>
      <c r="D617" s="8" t="s">
        <v>23</v>
      </c>
      <c r="E617" s="8" t="s">
        <v>149</v>
      </c>
      <c r="F617" s="8"/>
      <c r="G617" s="8" t="s">
        <v>724</v>
      </c>
      <c r="H617" s="8" t="s">
        <v>38</v>
      </c>
      <c r="I617" s="8"/>
      <c r="J617" s="8"/>
      <c r="K617" s="8"/>
      <c r="L617" s="8"/>
      <c r="M617" s="8"/>
      <c r="N617" s="8"/>
    </row>
    <row r="618" s="1" customFormat="1" ht="12.6" customHeight="1" spans="1:14">
      <c r="A618" s="10">
        <f>IF(B618="户主",COUNTIF($B$5:B618,$B$5),"")</f>
        <v>245</v>
      </c>
      <c r="B618" s="8" t="s">
        <v>16</v>
      </c>
      <c r="C618" s="8" t="s">
        <v>728</v>
      </c>
      <c r="D618" s="8" t="s">
        <v>18</v>
      </c>
      <c r="E618" s="8" t="s">
        <v>16</v>
      </c>
      <c r="F618" s="8">
        <v>1</v>
      </c>
      <c r="G618" s="8" t="s">
        <v>724</v>
      </c>
      <c r="H618" s="8" t="s">
        <v>38</v>
      </c>
      <c r="I618" s="20">
        <f>245*F618</f>
        <v>245</v>
      </c>
      <c r="J618" s="8"/>
      <c r="K618" s="8"/>
      <c r="L618" s="8">
        <f>I618+K618</f>
        <v>245</v>
      </c>
      <c r="M618" s="8">
        <v>15</v>
      </c>
      <c r="N618" s="8">
        <f>L618*3+M618</f>
        <v>750</v>
      </c>
    </row>
    <row r="619" s="1" customFormat="1" ht="12.6" customHeight="1" spans="1:14">
      <c r="A619" s="10">
        <f>IF(B619="户主",COUNTIF($B$5:B619,$B$5),"")</f>
        <v>246</v>
      </c>
      <c r="B619" s="8" t="s">
        <v>16</v>
      </c>
      <c r="C619" s="8" t="s">
        <v>729</v>
      </c>
      <c r="D619" s="8" t="s">
        <v>18</v>
      </c>
      <c r="E619" s="8" t="s">
        <v>16</v>
      </c>
      <c r="F619" s="8">
        <v>2</v>
      </c>
      <c r="G619" s="8" t="s">
        <v>724</v>
      </c>
      <c r="H619" s="8" t="s">
        <v>38</v>
      </c>
      <c r="I619" s="20">
        <f>245*F619</f>
        <v>490</v>
      </c>
      <c r="J619" s="8"/>
      <c r="K619" s="8"/>
      <c r="L619" s="8">
        <f>I619+K620</f>
        <v>548</v>
      </c>
      <c r="M619" s="8">
        <v>15</v>
      </c>
      <c r="N619" s="8">
        <f>L619*3+M619</f>
        <v>1659</v>
      </c>
    </row>
    <row r="620" s="1" customFormat="1" ht="12.6" customHeight="1" spans="1:14">
      <c r="A620" s="10" t="str">
        <f>IF(B620="户主",COUNTIF($B$5:B620,$B$5),"")</f>
        <v/>
      </c>
      <c r="B620" s="8" t="s">
        <v>21</v>
      </c>
      <c r="C620" s="8" t="s">
        <v>730</v>
      </c>
      <c r="D620" s="8" t="s">
        <v>23</v>
      </c>
      <c r="E620" s="8" t="s">
        <v>149</v>
      </c>
      <c r="F620" s="8"/>
      <c r="G620" s="8" t="s">
        <v>724</v>
      </c>
      <c r="H620" s="8" t="s">
        <v>38</v>
      </c>
      <c r="I620" s="8"/>
      <c r="J620" s="8">
        <v>2</v>
      </c>
      <c r="K620" s="8">
        <v>58</v>
      </c>
      <c r="L620" s="8"/>
      <c r="M620" s="8"/>
      <c r="N620" s="8"/>
    </row>
    <row r="621" s="1" customFormat="1" ht="12.6" customHeight="1" spans="1:14">
      <c r="A621" s="10">
        <f>IF(B621="户主",COUNTIF($B$5:B621,$B$5),"")</f>
        <v>247</v>
      </c>
      <c r="B621" s="8" t="s">
        <v>16</v>
      </c>
      <c r="C621" s="8" t="s">
        <v>731</v>
      </c>
      <c r="D621" s="8" t="s">
        <v>18</v>
      </c>
      <c r="E621" s="8" t="s">
        <v>16</v>
      </c>
      <c r="F621" s="8">
        <v>1</v>
      </c>
      <c r="G621" s="8" t="s">
        <v>724</v>
      </c>
      <c r="H621" s="8" t="s">
        <v>20</v>
      </c>
      <c r="I621" s="20">
        <f>289*F621</f>
        <v>289</v>
      </c>
      <c r="J621" s="8"/>
      <c r="K621" s="8"/>
      <c r="L621" s="8">
        <f>I621+K621</f>
        <v>289</v>
      </c>
      <c r="M621" s="8">
        <v>15</v>
      </c>
      <c r="N621" s="8">
        <f>L621*3+M621</f>
        <v>882</v>
      </c>
    </row>
    <row r="622" s="1" customFormat="1" ht="12.6" customHeight="1" spans="1:14">
      <c r="A622" s="10">
        <f>IF(B622="户主",COUNTIF($B$5:B622,$B$5),"")</f>
        <v>248</v>
      </c>
      <c r="B622" s="8" t="s">
        <v>16</v>
      </c>
      <c r="C622" s="8" t="s">
        <v>732</v>
      </c>
      <c r="D622" s="8" t="s">
        <v>18</v>
      </c>
      <c r="E622" s="8" t="s">
        <v>16</v>
      </c>
      <c r="F622" s="8">
        <v>1</v>
      </c>
      <c r="G622" s="8" t="s">
        <v>724</v>
      </c>
      <c r="H622" s="8" t="s">
        <v>38</v>
      </c>
      <c r="I622" s="20">
        <f>245*F622</f>
        <v>245</v>
      </c>
      <c r="J622" s="8"/>
      <c r="K622" s="8"/>
      <c r="L622" s="8">
        <f>I622+K622</f>
        <v>245</v>
      </c>
      <c r="M622" s="8">
        <v>15</v>
      </c>
      <c r="N622" s="8">
        <f>L622*3+M622</f>
        <v>750</v>
      </c>
    </row>
    <row r="623" s="1" customFormat="1" ht="12.6" customHeight="1" spans="1:14">
      <c r="A623" s="10">
        <f>IF(B623="户主",COUNTIF($B$5:B623,$B$5),"")</f>
        <v>249</v>
      </c>
      <c r="B623" s="8" t="s">
        <v>16</v>
      </c>
      <c r="C623" s="8" t="s">
        <v>733</v>
      </c>
      <c r="D623" s="8" t="s">
        <v>18</v>
      </c>
      <c r="E623" s="8" t="s">
        <v>16</v>
      </c>
      <c r="F623" s="8">
        <v>1</v>
      </c>
      <c r="G623" s="8" t="s">
        <v>724</v>
      </c>
      <c r="H623" s="8" t="s">
        <v>20</v>
      </c>
      <c r="I623" s="20">
        <f>F623*289</f>
        <v>289</v>
      </c>
      <c r="J623" s="8"/>
      <c r="K623" s="8"/>
      <c r="L623" s="8">
        <f>I623+K623</f>
        <v>289</v>
      </c>
      <c r="M623" s="8">
        <v>15</v>
      </c>
      <c r="N623" s="8">
        <f>L623*3+M623</f>
        <v>882</v>
      </c>
    </row>
    <row r="624" s="1" customFormat="1" ht="12.6" customHeight="1" spans="1:14">
      <c r="A624" s="10">
        <f>IF(B624="户主",COUNTIF($B$5:B624,$B$5),"")</f>
        <v>250</v>
      </c>
      <c r="B624" s="12" t="s">
        <v>16</v>
      </c>
      <c r="C624" s="10" t="s">
        <v>734</v>
      </c>
      <c r="D624" s="12" t="s">
        <v>23</v>
      </c>
      <c r="E624" s="10" t="s">
        <v>16</v>
      </c>
      <c r="F624" s="10">
        <v>5</v>
      </c>
      <c r="G624" s="10" t="s">
        <v>735</v>
      </c>
      <c r="H624" s="10" t="s">
        <v>38</v>
      </c>
      <c r="I624" s="20">
        <f>245*F624</f>
        <v>1225</v>
      </c>
      <c r="J624" s="10"/>
      <c r="K624" s="10"/>
      <c r="L624" s="8">
        <f>I624+K624+K625+K626+K627+K628</f>
        <v>1225</v>
      </c>
      <c r="M624" s="8">
        <v>15</v>
      </c>
      <c r="N624" s="8">
        <f>L624*3+M624</f>
        <v>3690</v>
      </c>
    </row>
    <row r="625" s="1" customFormat="1" ht="12.6" customHeight="1" spans="1:14">
      <c r="A625" s="10" t="str">
        <f>IF(B625="户主",COUNTIF($B$5:B625,$B$5),"")</f>
        <v/>
      </c>
      <c r="B625" s="10" t="s">
        <v>21</v>
      </c>
      <c r="C625" s="10" t="s">
        <v>736</v>
      </c>
      <c r="D625" s="12" t="s">
        <v>18</v>
      </c>
      <c r="E625" s="10" t="s">
        <v>30</v>
      </c>
      <c r="F625" s="10"/>
      <c r="G625" s="10" t="s">
        <v>735</v>
      </c>
      <c r="H625" s="10" t="s">
        <v>38</v>
      </c>
      <c r="I625" s="10"/>
      <c r="J625" s="10"/>
      <c r="K625" s="10"/>
      <c r="L625" s="8"/>
      <c r="M625" s="8"/>
      <c r="N625" s="8"/>
    </row>
    <row r="626" s="1" customFormat="1" ht="12.6" customHeight="1" spans="1:251">
      <c r="A626" s="30" t="str">
        <f>IF(B626="户主",COUNTIF($B$5:B626,$B$5),"")</f>
        <v/>
      </c>
      <c r="B626" s="8" t="s">
        <v>21</v>
      </c>
      <c r="C626" s="8" t="s">
        <v>737</v>
      </c>
      <c r="D626" s="8" t="s">
        <v>18</v>
      </c>
      <c r="E626" s="8" t="s">
        <v>47</v>
      </c>
      <c r="F626" s="8"/>
      <c r="G626" s="8" t="s">
        <v>735</v>
      </c>
      <c r="H626" s="8" t="s">
        <v>38</v>
      </c>
      <c r="I626" s="21"/>
      <c r="J626" s="8"/>
      <c r="K626" s="8"/>
      <c r="L626" s="8"/>
      <c r="M626" s="8"/>
      <c r="N626" s="8"/>
      <c r="IP626" s="4"/>
      <c r="IQ626" s="4"/>
    </row>
    <row r="627" s="1" customFormat="1" ht="12.6" customHeight="1" spans="1:251">
      <c r="A627" s="30" t="str">
        <f>IF(B627="户主",COUNTIF($B$5:B627,$B$5),"")</f>
        <v/>
      </c>
      <c r="B627" s="8" t="s">
        <v>21</v>
      </c>
      <c r="C627" s="1" t="s">
        <v>738</v>
      </c>
      <c r="D627" s="8" t="s">
        <v>23</v>
      </c>
      <c r="E627" s="8" t="s">
        <v>202</v>
      </c>
      <c r="F627" s="8"/>
      <c r="G627" s="8" t="s">
        <v>735</v>
      </c>
      <c r="H627" s="8" t="s">
        <v>38</v>
      </c>
      <c r="I627" s="21"/>
      <c r="J627" s="8"/>
      <c r="K627" s="8"/>
      <c r="L627" s="8"/>
      <c r="M627" s="8"/>
      <c r="N627" s="8"/>
      <c r="IP627" s="4"/>
      <c r="IQ627" s="4"/>
    </row>
    <row r="628" s="1" customFormat="1" ht="12.6" customHeight="1" spans="1:251">
      <c r="A628" s="30" t="str">
        <f>IF(B628="户主",COUNTIF($B$5:B628,$B$5),"")</f>
        <v/>
      </c>
      <c r="B628" s="8" t="s">
        <v>21</v>
      </c>
      <c r="C628" s="8" t="s">
        <v>739</v>
      </c>
      <c r="D628" s="8" t="s">
        <v>18</v>
      </c>
      <c r="E628" s="8" t="s">
        <v>47</v>
      </c>
      <c r="F628" s="8"/>
      <c r="G628" s="8" t="s">
        <v>735</v>
      </c>
      <c r="H628" s="8" t="s">
        <v>38</v>
      </c>
      <c r="I628" s="21"/>
      <c r="J628" s="8"/>
      <c r="K628" s="8"/>
      <c r="L628" s="8"/>
      <c r="M628" s="8"/>
      <c r="N628" s="8"/>
      <c r="IP628" s="4"/>
      <c r="IQ628" s="4"/>
    </row>
    <row r="629" s="1" customFormat="1" ht="12.6" customHeight="1" spans="1:14">
      <c r="A629" s="10">
        <f>IF(B629="户主",COUNTIF($B$5:B629,$B$5),"")</f>
        <v>251</v>
      </c>
      <c r="B629" s="8" t="s">
        <v>16</v>
      </c>
      <c r="C629" s="8" t="s">
        <v>740</v>
      </c>
      <c r="D629" s="8" t="s">
        <v>23</v>
      </c>
      <c r="E629" s="8" t="s">
        <v>16</v>
      </c>
      <c r="F629" s="8">
        <v>1</v>
      </c>
      <c r="G629" s="8" t="s">
        <v>735</v>
      </c>
      <c r="H629" s="8" t="s">
        <v>20</v>
      </c>
      <c r="I629" s="20">
        <f>289*F629</f>
        <v>289</v>
      </c>
      <c r="J629" s="8"/>
      <c r="K629" s="8"/>
      <c r="L629" s="8">
        <f>I629+K629</f>
        <v>289</v>
      </c>
      <c r="M629" s="8">
        <v>15</v>
      </c>
      <c r="N629" s="8">
        <f>L629*3+M629</f>
        <v>882</v>
      </c>
    </row>
    <row r="630" s="1" customFormat="1" ht="12.6" customHeight="1" spans="1:14">
      <c r="A630" s="10">
        <f>IF(B630="户主",COUNTIF($B$5:B630,$B$5),"")</f>
        <v>252</v>
      </c>
      <c r="B630" s="8" t="s">
        <v>16</v>
      </c>
      <c r="C630" s="8" t="s">
        <v>741</v>
      </c>
      <c r="D630" s="8" t="s">
        <v>18</v>
      </c>
      <c r="E630" s="8" t="s">
        <v>16</v>
      </c>
      <c r="F630" s="8">
        <v>3</v>
      </c>
      <c r="G630" s="8" t="s">
        <v>735</v>
      </c>
      <c r="H630" s="8" t="s">
        <v>38</v>
      </c>
      <c r="I630" s="20">
        <f>245*F630</f>
        <v>735</v>
      </c>
      <c r="J630" s="8"/>
      <c r="K630" s="8"/>
      <c r="L630" s="8">
        <f>I630+K630</f>
        <v>735</v>
      </c>
      <c r="M630" s="8">
        <v>15</v>
      </c>
      <c r="N630" s="8">
        <f>L630*3+M630</f>
        <v>2220</v>
      </c>
    </row>
    <row r="631" s="1" customFormat="1" ht="12.6" customHeight="1" spans="1:14">
      <c r="A631" s="10" t="str">
        <f>IF(B631="户主",COUNTIF($B$5:B631,$B$5),"")</f>
        <v/>
      </c>
      <c r="B631" s="8" t="s">
        <v>21</v>
      </c>
      <c r="C631" s="8" t="s">
        <v>742</v>
      </c>
      <c r="D631" s="8" t="s">
        <v>23</v>
      </c>
      <c r="E631" s="8" t="s">
        <v>24</v>
      </c>
      <c r="F631" s="8"/>
      <c r="G631" s="8" t="s">
        <v>735</v>
      </c>
      <c r="H631" s="8" t="s">
        <v>38</v>
      </c>
      <c r="I631" s="8"/>
      <c r="J631" s="8"/>
      <c r="K631" s="8"/>
      <c r="L631" s="8"/>
      <c r="M631" s="8"/>
      <c r="N631" s="8"/>
    </row>
    <row r="632" s="1" customFormat="1" ht="12.6" customHeight="1" spans="1:14">
      <c r="A632" s="10" t="str">
        <f>IF(B632="户主",COUNTIF($B$5:B632,$B$5),"")</f>
        <v/>
      </c>
      <c r="B632" s="8" t="s">
        <v>21</v>
      </c>
      <c r="C632" s="8" t="s">
        <v>743</v>
      </c>
      <c r="D632" s="8" t="s">
        <v>18</v>
      </c>
      <c r="E632" s="8" t="s">
        <v>30</v>
      </c>
      <c r="F632" s="8"/>
      <c r="G632" s="8" t="s">
        <v>735</v>
      </c>
      <c r="H632" s="8" t="s">
        <v>38</v>
      </c>
      <c r="I632" s="8"/>
      <c r="J632" s="8"/>
      <c r="K632" s="8"/>
      <c r="L632" s="8"/>
      <c r="M632" s="8"/>
      <c r="N632" s="8"/>
    </row>
    <row r="633" s="1" customFormat="1" ht="12.6" customHeight="1" spans="1:14">
      <c r="A633" s="10">
        <f>IF(B633="户主",COUNTIF($B$5:B633,$B$5),"")</f>
        <v>253</v>
      </c>
      <c r="B633" s="12" t="s">
        <v>16</v>
      </c>
      <c r="C633" s="10" t="s">
        <v>744</v>
      </c>
      <c r="D633" s="12" t="s">
        <v>18</v>
      </c>
      <c r="E633" s="10" t="s">
        <v>16</v>
      </c>
      <c r="F633" s="10">
        <v>2</v>
      </c>
      <c r="G633" s="10" t="s">
        <v>745</v>
      </c>
      <c r="H633" s="10" t="s">
        <v>20</v>
      </c>
      <c r="I633" s="20">
        <f>F633*289</f>
        <v>578</v>
      </c>
      <c r="J633" s="10"/>
      <c r="K633" s="10"/>
      <c r="L633" s="8">
        <f>I633+K633</f>
        <v>578</v>
      </c>
      <c r="M633" s="8">
        <v>15</v>
      </c>
      <c r="N633" s="8">
        <f>L633*3+M633</f>
        <v>1749</v>
      </c>
    </row>
    <row r="634" s="1" customFormat="1" ht="12.6" customHeight="1" spans="1:14">
      <c r="A634" s="10" t="str">
        <f>IF(B634="户主",COUNTIF($B$5:B634,$B$5),"")</f>
        <v/>
      </c>
      <c r="B634" s="10" t="s">
        <v>21</v>
      </c>
      <c r="C634" s="10" t="s">
        <v>746</v>
      </c>
      <c r="D634" s="12" t="s">
        <v>23</v>
      </c>
      <c r="E634" s="10" t="s">
        <v>85</v>
      </c>
      <c r="F634" s="10"/>
      <c r="G634" s="10" t="s">
        <v>745</v>
      </c>
      <c r="H634" s="10" t="s">
        <v>20</v>
      </c>
      <c r="I634" s="10"/>
      <c r="J634" s="10"/>
      <c r="K634" s="10"/>
      <c r="L634" s="8"/>
      <c r="M634" s="8"/>
      <c r="N634" s="8"/>
    </row>
    <row r="635" s="1" customFormat="1" ht="12.6" customHeight="1" spans="1:14">
      <c r="A635" s="10">
        <f>IF(B635="户主",COUNTIF($B$5:B635,$B$5),"")</f>
        <v>254</v>
      </c>
      <c r="B635" s="8" t="s">
        <v>16</v>
      </c>
      <c r="C635" s="8" t="s">
        <v>747</v>
      </c>
      <c r="D635" s="8" t="s">
        <v>18</v>
      </c>
      <c r="E635" s="8" t="s">
        <v>16</v>
      </c>
      <c r="F635" s="8">
        <v>2</v>
      </c>
      <c r="G635" s="8" t="s">
        <v>745</v>
      </c>
      <c r="H635" s="10" t="s">
        <v>38</v>
      </c>
      <c r="I635" s="20">
        <f>245*F635</f>
        <v>490</v>
      </c>
      <c r="J635" s="8">
        <v>2</v>
      </c>
      <c r="K635" s="8">
        <v>58</v>
      </c>
      <c r="L635" s="8">
        <f>I635+K635</f>
        <v>548</v>
      </c>
      <c r="M635" s="8">
        <v>15</v>
      </c>
      <c r="N635" s="8">
        <f>L635*3+M635</f>
        <v>1659</v>
      </c>
    </row>
    <row r="636" s="1" customFormat="1" ht="12.6" customHeight="1" spans="1:14">
      <c r="A636" s="10" t="str">
        <f>IF(B636="户主",COUNTIF($B$5:B636,$B$5),"")</f>
        <v/>
      </c>
      <c r="B636" s="8" t="s">
        <v>21</v>
      </c>
      <c r="C636" s="8" t="s">
        <v>748</v>
      </c>
      <c r="D636" s="8" t="s">
        <v>18</v>
      </c>
      <c r="E636" s="8" t="s">
        <v>30</v>
      </c>
      <c r="F636" s="8"/>
      <c r="G636" s="8" t="s">
        <v>745</v>
      </c>
      <c r="H636" s="10" t="s">
        <v>38</v>
      </c>
      <c r="I636" s="8"/>
      <c r="J636" s="8"/>
      <c r="K636" s="8"/>
      <c r="L636" s="8"/>
      <c r="M636" s="8"/>
      <c r="N636" s="8"/>
    </row>
    <row r="637" s="1" customFormat="1" ht="12.6" customHeight="1" spans="1:14">
      <c r="A637" s="10">
        <f>IF(B637="户主",COUNTIF($B$5:B637,$B$5),"")</f>
        <v>255</v>
      </c>
      <c r="B637" s="8" t="s">
        <v>16</v>
      </c>
      <c r="C637" s="8" t="s">
        <v>749</v>
      </c>
      <c r="D637" s="8" t="s">
        <v>18</v>
      </c>
      <c r="E637" s="8" t="s">
        <v>16</v>
      </c>
      <c r="F637" s="8">
        <v>3</v>
      </c>
      <c r="G637" s="8" t="s">
        <v>745</v>
      </c>
      <c r="H637" s="10" t="s">
        <v>38</v>
      </c>
      <c r="I637" s="20">
        <f>245*F637</f>
        <v>735</v>
      </c>
      <c r="J637" s="10">
        <v>5</v>
      </c>
      <c r="K637" s="10">
        <v>87</v>
      </c>
      <c r="L637" s="8">
        <f>I637+K637+K638+K639</f>
        <v>822</v>
      </c>
      <c r="M637" s="8">
        <v>15</v>
      </c>
      <c r="N637" s="8">
        <f>L637*3+M637</f>
        <v>2481</v>
      </c>
    </row>
    <row r="638" s="1" customFormat="1" ht="12.6" customHeight="1" spans="1:14">
      <c r="A638" s="10" t="str">
        <f>IF(B638="户主",COUNTIF($B$5:B638,$B$5),"")</f>
        <v/>
      </c>
      <c r="B638" s="8" t="s">
        <v>21</v>
      </c>
      <c r="C638" s="8" t="s">
        <v>750</v>
      </c>
      <c r="D638" s="8" t="s">
        <v>18</v>
      </c>
      <c r="E638" s="8" t="s">
        <v>30</v>
      </c>
      <c r="F638" s="8"/>
      <c r="G638" s="8" t="s">
        <v>745</v>
      </c>
      <c r="H638" s="10" t="s">
        <v>38</v>
      </c>
      <c r="I638" s="8"/>
      <c r="J638" s="8"/>
      <c r="K638" s="8"/>
      <c r="L638" s="8"/>
      <c r="M638" s="8"/>
      <c r="N638" s="8"/>
    </row>
    <row r="639" s="1" customFormat="1" ht="12.6" customHeight="1" spans="1:251">
      <c r="A639" s="30" t="str">
        <f>IF(B639="户主",COUNTIF($B$5:B639,$B$5),"")</f>
        <v/>
      </c>
      <c r="B639" s="8" t="s">
        <v>21</v>
      </c>
      <c r="C639" s="8" t="s">
        <v>751</v>
      </c>
      <c r="D639" s="8" t="s">
        <v>23</v>
      </c>
      <c r="E639" s="8" t="s">
        <v>45</v>
      </c>
      <c r="F639" s="8"/>
      <c r="G639" s="8" t="s">
        <v>745</v>
      </c>
      <c r="H639" s="8" t="s">
        <v>38</v>
      </c>
      <c r="I639" s="21"/>
      <c r="J639" s="8"/>
      <c r="K639" s="8"/>
      <c r="L639" s="8"/>
      <c r="M639" s="8"/>
      <c r="N639" s="8"/>
      <c r="IP639" s="4"/>
      <c r="IQ639" s="4"/>
    </row>
    <row r="640" s="1" customFormat="1" ht="12.6" customHeight="1" spans="1:14">
      <c r="A640" s="10">
        <f>IF(B640="户主",COUNTIF($B$5:B640,$B$5),"")</f>
        <v>256</v>
      </c>
      <c r="B640" s="8" t="s">
        <v>16</v>
      </c>
      <c r="C640" s="8" t="s">
        <v>752</v>
      </c>
      <c r="D640" s="8" t="s">
        <v>23</v>
      </c>
      <c r="E640" s="8" t="s">
        <v>202</v>
      </c>
      <c r="F640" s="8">
        <v>1</v>
      </c>
      <c r="G640" s="8" t="s">
        <v>745</v>
      </c>
      <c r="H640" s="8" t="s">
        <v>20</v>
      </c>
      <c r="I640" s="20">
        <f>F640*289</f>
        <v>289</v>
      </c>
      <c r="J640" s="8">
        <v>3</v>
      </c>
      <c r="K640" s="8">
        <v>87</v>
      </c>
      <c r="L640" s="8">
        <f>I640+K640</f>
        <v>376</v>
      </c>
      <c r="M640" s="8">
        <v>15</v>
      </c>
      <c r="N640" s="8">
        <f>L640*3+M640</f>
        <v>1143</v>
      </c>
    </row>
    <row r="641" s="1" customFormat="1" ht="12.6" customHeight="1" spans="1:14">
      <c r="A641" s="10">
        <f>IF(B641="户主",COUNTIF($B$5:B641,$B$5),"")</f>
        <v>257</v>
      </c>
      <c r="B641" s="8" t="s">
        <v>16</v>
      </c>
      <c r="C641" s="8" t="s">
        <v>753</v>
      </c>
      <c r="D641" s="8" t="s">
        <v>18</v>
      </c>
      <c r="E641" s="8" t="s">
        <v>16</v>
      </c>
      <c r="F641" s="8">
        <v>3</v>
      </c>
      <c r="G641" s="8" t="s">
        <v>745</v>
      </c>
      <c r="H641" s="8" t="s">
        <v>38</v>
      </c>
      <c r="I641" s="20">
        <f>245*F641</f>
        <v>735</v>
      </c>
      <c r="J641" s="8"/>
      <c r="K641" s="8"/>
      <c r="L641" s="8">
        <f>I641+K641+K642+K643</f>
        <v>735</v>
      </c>
      <c r="M641" s="8">
        <v>15</v>
      </c>
      <c r="N641" s="8">
        <f>L641*3+M641</f>
        <v>2220</v>
      </c>
    </row>
    <row r="642" s="1" customFormat="1" ht="12.6" customHeight="1" spans="1:14">
      <c r="A642" s="10" t="str">
        <f>IF(B642="户主",COUNTIF($B$5:B642,$B$5),"")</f>
        <v/>
      </c>
      <c r="B642" s="8" t="s">
        <v>21</v>
      </c>
      <c r="C642" s="8" t="s">
        <v>754</v>
      </c>
      <c r="D642" s="8" t="s">
        <v>18</v>
      </c>
      <c r="E642" s="8" t="s">
        <v>30</v>
      </c>
      <c r="F642" s="8"/>
      <c r="G642" s="8" t="s">
        <v>745</v>
      </c>
      <c r="H642" s="8" t="s">
        <v>38</v>
      </c>
      <c r="I642" s="8"/>
      <c r="J642" s="8"/>
      <c r="K642" s="8"/>
      <c r="L642" s="8"/>
      <c r="M642" s="8"/>
      <c r="N642" s="8"/>
    </row>
    <row r="643" s="1" customFormat="1" ht="12.6" customHeight="1" spans="1:251">
      <c r="A643" s="30" t="str">
        <f>IF(B643="户主",COUNTIF($B$5:B643,$B$5),"")</f>
        <v/>
      </c>
      <c r="B643" s="8" t="s">
        <v>21</v>
      </c>
      <c r="C643" s="8" t="s">
        <v>755</v>
      </c>
      <c r="D643" s="8" t="s">
        <v>23</v>
      </c>
      <c r="E643" s="8" t="s">
        <v>45</v>
      </c>
      <c r="F643" s="8"/>
      <c r="G643" s="8" t="s">
        <v>745</v>
      </c>
      <c r="H643" s="8" t="s">
        <v>38</v>
      </c>
      <c r="I643" s="21"/>
      <c r="J643" s="8"/>
      <c r="K643" s="8"/>
      <c r="L643" s="8"/>
      <c r="M643" s="8"/>
      <c r="N643" s="8"/>
      <c r="IP643" s="4"/>
      <c r="IQ643" s="4"/>
    </row>
    <row r="644" s="1" customFormat="1" ht="12.6" customHeight="1" spans="1:14">
      <c r="A644" s="10">
        <f>IF(B644="户主",COUNTIF($B$5:B644,$B$5),"")</f>
        <v>258</v>
      </c>
      <c r="B644" s="8" t="s">
        <v>16</v>
      </c>
      <c r="C644" s="8" t="s">
        <v>756</v>
      </c>
      <c r="D644" s="8" t="s">
        <v>18</v>
      </c>
      <c r="E644" s="8" t="s">
        <v>16</v>
      </c>
      <c r="F644" s="8">
        <v>2</v>
      </c>
      <c r="G644" s="8" t="s">
        <v>745</v>
      </c>
      <c r="H644" s="8" t="s">
        <v>20</v>
      </c>
      <c r="I644" s="20">
        <f>289*F644</f>
        <v>578</v>
      </c>
      <c r="J644" s="8"/>
      <c r="K644" s="8"/>
      <c r="L644" s="8">
        <f>I644+K645</f>
        <v>665</v>
      </c>
      <c r="M644" s="8">
        <v>15</v>
      </c>
      <c r="N644" s="8">
        <f>L644*3+M644</f>
        <v>2010</v>
      </c>
    </row>
    <row r="645" s="1" customFormat="1" ht="12.6" customHeight="1" spans="1:14">
      <c r="A645" s="10" t="str">
        <f>IF(B645="户主",COUNTIF($B$5:B645,$B$5),"")</f>
        <v/>
      </c>
      <c r="B645" s="8" t="s">
        <v>21</v>
      </c>
      <c r="C645" s="8" t="s">
        <v>757</v>
      </c>
      <c r="D645" s="8" t="s">
        <v>18</v>
      </c>
      <c r="E645" s="8" t="s">
        <v>30</v>
      </c>
      <c r="F645" s="8"/>
      <c r="G645" s="8" t="s">
        <v>745</v>
      </c>
      <c r="H645" s="8" t="s">
        <v>20</v>
      </c>
      <c r="I645" s="8"/>
      <c r="J645" s="8">
        <v>3</v>
      </c>
      <c r="K645" s="22">
        <v>87</v>
      </c>
      <c r="L645" s="8"/>
      <c r="M645" s="8"/>
      <c r="N645" s="8"/>
    </row>
    <row r="646" s="1" customFormat="1" ht="12.6" customHeight="1" spans="1:14">
      <c r="A646" s="10">
        <f>IF(B646="户主",COUNTIF($B$5:B646,$B$5),"")</f>
        <v>259</v>
      </c>
      <c r="B646" s="8" t="s">
        <v>16</v>
      </c>
      <c r="C646" s="8" t="s">
        <v>758</v>
      </c>
      <c r="D646" s="8" t="s">
        <v>23</v>
      </c>
      <c r="E646" s="8" t="s">
        <v>16</v>
      </c>
      <c r="F646" s="8">
        <v>4</v>
      </c>
      <c r="G646" s="8" t="s">
        <v>759</v>
      </c>
      <c r="H646" s="8" t="s">
        <v>42</v>
      </c>
      <c r="I646" s="20">
        <f>130*F646</f>
        <v>520</v>
      </c>
      <c r="J646" s="8"/>
      <c r="K646" s="8"/>
      <c r="L646" s="8">
        <f>I646+K647+K648</f>
        <v>607</v>
      </c>
      <c r="M646" s="8">
        <v>15</v>
      </c>
      <c r="N646" s="8">
        <f>L646*3+M646</f>
        <v>1836</v>
      </c>
    </row>
    <row r="647" s="1" customFormat="1" ht="12.6" customHeight="1" spans="1:14">
      <c r="A647" s="10" t="str">
        <f>IF(B647="户主",COUNTIF($B$5:B647,$B$5),"")</f>
        <v/>
      </c>
      <c r="B647" s="8" t="s">
        <v>21</v>
      </c>
      <c r="C647" s="8" t="s">
        <v>760</v>
      </c>
      <c r="D647" s="8" t="s">
        <v>18</v>
      </c>
      <c r="E647" s="8" t="s">
        <v>30</v>
      </c>
      <c r="F647" s="8"/>
      <c r="G647" s="8" t="s">
        <v>759</v>
      </c>
      <c r="H647" s="8" t="s">
        <v>42</v>
      </c>
      <c r="I647" s="8"/>
      <c r="J647" s="8">
        <v>3</v>
      </c>
      <c r="K647" s="22">
        <v>87</v>
      </c>
      <c r="L647" s="8"/>
      <c r="M647" s="8"/>
      <c r="N647" s="8"/>
    </row>
    <row r="648" s="1" customFormat="1" ht="12.6" customHeight="1" spans="1:14">
      <c r="A648" s="10" t="str">
        <f>IF(B648="户主",COUNTIF($B$5:B648,$B$5),"")</f>
        <v/>
      </c>
      <c r="B648" s="8" t="s">
        <v>21</v>
      </c>
      <c r="C648" s="8" t="s">
        <v>761</v>
      </c>
      <c r="D648" s="8" t="s">
        <v>23</v>
      </c>
      <c r="E648" s="8" t="s">
        <v>26</v>
      </c>
      <c r="F648" s="8"/>
      <c r="G648" s="8" t="s">
        <v>759</v>
      </c>
      <c r="H648" s="8" t="s">
        <v>42</v>
      </c>
      <c r="I648" s="8"/>
      <c r="J648" s="8"/>
      <c r="K648" s="22"/>
      <c r="L648" s="8"/>
      <c r="M648" s="8"/>
      <c r="N648" s="8"/>
    </row>
    <row r="649" s="1" customFormat="1" ht="12.6" customHeight="1" spans="1:14">
      <c r="A649" s="10" t="str">
        <f>IF(B649="户主",COUNTIF($B$5:B649,$B$5),"")</f>
        <v/>
      </c>
      <c r="B649" s="8" t="s">
        <v>21</v>
      </c>
      <c r="C649" s="8" t="s">
        <v>762</v>
      </c>
      <c r="D649" s="8" t="s">
        <v>23</v>
      </c>
      <c r="E649" s="8" t="s">
        <v>26</v>
      </c>
      <c r="F649" s="8"/>
      <c r="G649" s="8" t="s">
        <v>759</v>
      </c>
      <c r="H649" s="8" t="s">
        <v>42</v>
      </c>
      <c r="I649" s="8"/>
      <c r="J649" s="8"/>
      <c r="K649" s="8"/>
      <c r="L649" s="8"/>
      <c r="M649" s="8"/>
      <c r="N649" s="8"/>
    </row>
    <row r="650" s="1" customFormat="1" ht="12.6" customHeight="1" spans="1:14">
      <c r="A650" s="10">
        <f>IF(B650="户主",COUNTIF($B$5:B650,$B$5),"")</f>
        <v>260</v>
      </c>
      <c r="B650" s="8" t="s">
        <v>16</v>
      </c>
      <c r="C650" s="8" t="s">
        <v>763</v>
      </c>
      <c r="D650" s="8" t="s">
        <v>18</v>
      </c>
      <c r="E650" s="8" t="s">
        <v>16</v>
      </c>
      <c r="F650" s="8">
        <v>3</v>
      </c>
      <c r="G650" s="8" t="s">
        <v>759</v>
      </c>
      <c r="H650" s="8" t="s">
        <v>38</v>
      </c>
      <c r="I650" s="20">
        <f>245*F650</f>
        <v>735</v>
      </c>
      <c r="J650" s="8"/>
      <c r="K650" s="8"/>
      <c r="L650" s="8">
        <f>I650+K652</f>
        <v>735</v>
      </c>
      <c r="M650" s="8">
        <v>15</v>
      </c>
      <c r="N650" s="8">
        <f>L650*3+M650</f>
        <v>2220</v>
      </c>
    </row>
    <row r="651" s="1" customFormat="1" ht="12.6" customHeight="1" spans="1:14">
      <c r="A651" s="10" t="str">
        <f>IF(B651="户主",COUNTIF($B$5:B651,$B$5),"")</f>
        <v/>
      </c>
      <c r="B651" s="8" t="s">
        <v>21</v>
      </c>
      <c r="C651" s="8" t="s">
        <v>764</v>
      </c>
      <c r="D651" s="8" t="s">
        <v>23</v>
      </c>
      <c r="E651" s="8" t="s">
        <v>24</v>
      </c>
      <c r="F651" s="8"/>
      <c r="G651" s="8" t="s">
        <v>759</v>
      </c>
      <c r="H651" s="8" t="s">
        <v>38</v>
      </c>
      <c r="I651" s="8"/>
      <c r="J651" s="8"/>
      <c r="K651" s="8"/>
      <c r="L651" s="8"/>
      <c r="M651" s="8"/>
      <c r="N651" s="8"/>
    </row>
    <row r="652" s="1" customFormat="1" ht="12.6" customHeight="1" spans="1:14">
      <c r="A652" s="10" t="str">
        <f>IF(B652="户主",COUNTIF($B$5:B652,$B$5),"")</f>
        <v/>
      </c>
      <c r="B652" s="8" t="s">
        <v>21</v>
      </c>
      <c r="C652" s="8" t="s">
        <v>765</v>
      </c>
      <c r="D652" s="8" t="s">
        <v>23</v>
      </c>
      <c r="E652" s="8" t="s">
        <v>26</v>
      </c>
      <c r="F652" s="8"/>
      <c r="G652" s="8" t="s">
        <v>759</v>
      </c>
      <c r="H652" s="8" t="s">
        <v>38</v>
      </c>
      <c r="I652" s="8"/>
      <c r="J652" s="8"/>
      <c r="K652" s="22"/>
      <c r="L652" s="8"/>
      <c r="M652" s="8"/>
      <c r="N652" s="8"/>
    </row>
    <row r="653" s="1" customFormat="1" ht="12.6" customHeight="1" spans="1:14">
      <c r="A653" s="10">
        <f>IF(B653="户主",COUNTIF($B$5:B653,$B$5),"")</f>
        <v>261</v>
      </c>
      <c r="B653" s="12" t="s">
        <v>16</v>
      </c>
      <c r="C653" s="10" t="s">
        <v>766</v>
      </c>
      <c r="D653" s="12" t="s">
        <v>18</v>
      </c>
      <c r="E653" s="10" t="s">
        <v>16</v>
      </c>
      <c r="F653" s="10">
        <v>4</v>
      </c>
      <c r="G653" s="10" t="s">
        <v>767</v>
      </c>
      <c r="H653" s="8" t="s">
        <v>38</v>
      </c>
      <c r="I653" s="20">
        <f>245*F653</f>
        <v>980</v>
      </c>
      <c r="J653" s="10"/>
      <c r="K653" s="10"/>
      <c r="L653" s="8">
        <f>I653+K653+K654+K655+K656</f>
        <v>1183</v>
      </c>
      <c r="M653" s="8">
        <v>15</v>
      </c>
      <c r="N653" s="8">
        <f>L653*3+M653</f>
        <v>3564</v>
      </c>
    </row>
    <row r="654" s="1" customFormat="1" ht="12.6" customHeight="1" spans="1:14">
      <c r="A654" s="10" t="str">
        <f>IF(B654="户主",COUNTIF($B$5:B654,$B$5),"")</f>
        <v/>
      </c>
      <c r="B654" s="10" t="s">
        <v>21</v>
      </c>
      <c r="C654" s="10" t="s">
        <v>768</v>
      </c>
      <c r="D654" s="12" t="s">
        <v>23</v>
      </c>
      <c r="E654" s="10" t="s">
        <v>85</v>
      </c>
      <c r="F654" s="10"/>
      <c r="G654" s="10" t="s">
        <v>767</v>
      </c>
      <c r="H654" s="8" t="s">
        <v>38</v>
      </c>
      <c r="I654" s="10"/>
      <c r="J654" s="10">
        <v>4</v>
      </c>
      <c r="K654" s="10">
        <v>145</v>
      </c>
      <c r="L654" s="8"/>
      <c r="M654" s="8"/>
      <c r="N654" s="8"/>
    </row>
    <row r="655" s="1" customFormat="1" ht="12.6" customHeight="1" spans="1:14">
      <c r="A655" s="10" t="str">
        <f>IF(B655="户主",COUNTIF($B$5:B655,$B$5),"")</f>
        <v/>
      </c>
      <c r="B655" s="10" t="s">
        <v>21</v>
      </c>
      <c r="C655" s="10" t="s">
        <v>769</v>
      </c>
      <c r="D655" s="12" t="s">
        <v>18</v>
      </c>
      <c r="E655" s="10" t="s">
        <v>155</v>
      </c>
      <c r="F655" s="10"/>
      <c r="G655" s="10" t="s">
        <v>767</v>
      </c>
      <c r="H655" s="8" t="s">
        <v>38</v>
      </c>
      <c r="I655" s="10"/>
      <c r="J655" s="10"/>
      <c r="K655" s="10"/>
      <c r="L655" s="8"/>
      <c r="M655" s="8"/>
      <c r="N655" s="8"/>
    </row>
    <row r="656" s="1" customFormat="1" ht="12.6" customHeight="1" spans="1:251">
      <c r="A656" s="30" t="str">
        <f>IF(B656="户主",COUNTIF($B$5:B656,$B$5),"")</f>
        <v/>
      </c>
      <c r="B656" s="8" t="s">
        <v>21</v>
      </c>
      <c r="C656" s="8" t="s">
        <v>770</v>
      </c>
      <c r="D656" s="8" t="s">
        <v>23</v>
      </c>
      <c r="E656" s="8" t="s">
        <v>149</v>
      </c>
      <c r="F656" s="8"/>
      <c r="G656" s="8" t="s">
        <v>767</v>
      </c>
      <c r="H656" s="8" t="s">
        <v>38</v>
      </c>
      <c r="I656" s="21"/>
      <c r="J656" s="8">
        <v>2</v>
      </c>
      <c r="K656" s="8">
        <v>58</v>
      </c>
      <c r="L656" s="8"/>
      <c r="M656" s="8"/>
      <c r="N656" s="10"/>
      <c r="IP656" s="4"/>
      <c r="IQ656" s="4"/>
    </row>
    <row r="657" s="1" customFormat="1" ht="12.6" customHeight="1" spans="1:14">
      <c r="A657" s="10">
        <f>IF(B657="户主",COUNTIF($B$5:B657,$B$5),"")</f>
        <v>262</v>
      </c>
      <c r="B657" s="8" t="s">
        <v>16</v>
      </c>
      <c r="C657" s="8" t="s">
        <v>771</v>
      </c>
      <c r="D657" s="8" t="s">
        <v>18</v>
      </c>
      <c r="E657" s="8" t="s">
        <v>16</v>
      </c>
      <c r="F657" s="8">
        <v>2</v>
      </c>
      <c r="G657" s="8" t="s">
        <v>767</v>
      </c>
      <c r="H657" s="8" t="s">
        <v>42</v>
      </c>
      <c r="I657" s="20">
        <f>130*F657</f>
        <v>260</v>
      </c>
      <c r="J657" s="8"/>
      <c r="K657" s="8"/>
      <c r="L657" s="8">
        <f>I657+K657</f>
        <v>260</v>
      </c>
      <c r="M657" s="8">
        <v>15</v>
      </c>
      <c r="N657" s="8">
        <f>L657*3+M657</f>
        <v>795</v>
      </c>
    </row>
    <row r="658" s="1" customFormat="1" ht="12.6" customHeight="1" spans="1:14">
      <c r="A658" s="10" t="str">
        <f>IF(B658="户主",COUNTIF($B$5:B658,$B$5),"")</f>
        <v/>
      </c>
      <c r="B658" s="8" t="s">
        <v>21</v>
      </c>
      <c r="C658" s="8" t="s">
        <v>772</v>
      </c>
      <c r="D658" s="8" t="s">
        <v>18</v>
      </c>
      <c r="E658" s="8" t="s">
        <v>90</v>
      </c>
      <c r="F658" s="8"/>
      <c r="G658" s="8" t="s">
        <v>767</v>
      </c>
      <c r="H658" s="8" t="s">
        <v>42</v>
      </c>
      <c r="I658" s="8"/>
      <c r="J658" s="8"/>
      <c r="K658" s="8"/>
      <c r="L658" s="8"/>
      <c r="M658" s="8"/>
      <c r="N658" s="8"/>
    </row>
    <row r="659" s="1" customFormat="1" ht="12.6" customHeight="1" spans="1:14">
      <c r="A659" s="10">
        <f>IF(B659="户主",COUNTIF($B$5:B659,$B$5),"")</f>
        <v>263</v>
      </c>
      <c r="B659" s="8" t="s">
        <v>16</v>
      </c>
      <c r="C659" s="8" t="s">
        <v>773</v>
      </c>
      <c r="D659" s="8" t="s">
        <v>18</v>
      </c>
      <c r="E659" s="8" t="s">
        <v>16</v>
      </c>
      <c r="F659" s="8">
        <v>1</v>
      </c>
      <c r="G659" s="8" t="s">
        <v>767</v>
      </c>
      <c r="H659" s="8" t="s">
        <v>20</v>
      </c>
      <c r="I659" s="20">
        <f>289*F659</f>
        <v>289</v>
      </c>
      <c r="J659" s="8"/>
      <c r="K659" s="8"/>
      <c r="L659" s="8">
        <f>I659+K659</f>
        <v>289</v>
      </c>
      <c r="M659" s="8">
        <v>15</v>
      </c>
      <c r="N659" s="8">
        <f>L659*3+M659</f>
        <v>882</v>
      </c>
    </row>
    <row r="660" s="1" customFormat="1" ht="12.6" customHeight="1" spans="1:14">
      <c r="A660" s="10">
        <f>IF(B660="户主",COUNTIF($B$5:B660,$B$5),"")</f>
        <v>264</v>
      </c>
      <c r="B660" s="8" t="s">
        <v>16</v>
      </c>
      <c r="C660" s="8" t="s">
        <v>774</v>
      </c>
      <c r="D660" s="8" t="s">
        <v>18</v>
      </c>
      <c r="E660" s="8" t="s">
        <v>16</v>
      </c>
      <c r="F660" s="8">
        <v>2</v>
      </c>
      <c r="G660" s="8" t="s">
        <v>767</v>
      </c>
      <c r="H660" s="8" t="s">
        <v>20</v>
      </c>
      <c r="I660" s="20">
        <f>289*F660</f>
        <v>578</v>
      </c>
      <c r="J660" s="8">
        <v>2</v>
      </c>
      <c r="K660" s="8">
        <v>58</v>
      </c>
      <c r="L660" s="8">
        <f>I660+K660+K661</f>
        <v>694</v>
      </c>
      <c r="M660" s="8">
        <v>15</v>
      </c>
      <c r="N660" s="8">
        <f>L660*3+M660</f>
        <v>2097</v>
      </c>
    </row>
    <row r="661" s="1" customFormat="1" ht="12.6" customHeight="1" spans="1:14">
      <c r="A661" s="10" t="str">
        <f>IF(B661="户主",COUNTIF($B$5:B661,$B$5),"")</f>
        <v/>
      </c>
      <c r="B661" s="8" t="s">
        <v>21</v>
      </c>
      <c r="C661" s="8" t="s">
        <v>775</v>
      </c>
      <c r="D661" s="8" t="s">
        <v>23</v>
      </c>
      <c r="E661" s="8" t="s">
        <v>24</v>
      </c>
      <c r="F661" s="8"/>
      <c r="G661" s="8" t="s">
        <v>767</v>
      </c>
      <c r="H661" s="8" t="s">
        <v>20</v>
      </c>
      <c r="I661" s="8"/>
      <c r="J661" s="8">
        <v>2</v>
      </c>
      <c r="K661" s="8">
        <v>58</v>
      </c>
      <c r="L661" s="8"/>
      <c r="M661" s="8"/>
      <c r="N661" s="8"/>
    </row>
    <row r="662" s="1" customFormat="1" ht="12.6" customHeight="1" spans="1:14">
      <c r="A662" s="10">
        <f>IF(B662="户主",COUNTIF($B$5:B662,$B$5),"")</f>
        <v>265</v>
      </c>
      <c r="B662" s="8" t="s">
        <v>16</v>
      </c>
      <c r="C662" s="8" t="s">
        <v>776</v>
      </c>
      <c r="D662" s="8" t="s">
        <v>23</v>
      </c>
      <c r="E662" s="8" t="s">
        <v>16</v>
      </c>
      <c r="F662" s="8">
        <v>1</v>
      </c>
      <c r="G662" s="8" t="s">
        <v>767</v>
      </c>
      <c r="H662" s="8" t="s">
        <v>20</v>
      </c>
      <c r="I662" s="20">
        <f>289*F662</f>
        <v>289</v>
      </c>
      <c r="J662" s="8"/>
      <c r="K662" s="8"/>
      <c r="L662" s="8">
        <f>I662+K662</f>
        <v>289</v>
      </c>
      <c r="M662" s="8">
        <v>15</v>
      </c>
      <c r="N662" s="8">
        <f>L662*3+M662</f>
        <v>882</v>
      </c>
    </row>
    <row r="663" s="1" customFormat="1" ht="12.6" customHeight="1" spans="1:14">
      <c r="A663" s="10">
        <f>IF(B663="户主",COUNTIF($B$5:B663,$B$5),"")</f>
        <v>266</v>
      </c>
      <c r="B663" s="8" t="s">
        <v>16</v>
      </c>
      <c r="C663" s="8" t="s">
        <v>777</v>
      </c>
      <c r="D663" s="8" t="s">
        <v>18</v>
      </c>
      <c r="E663" s="8" t="s">
        <v>16</v>
      </c>
      <c r="F663" s="8">
        <v>2</v>
      </c>
      <c r="G663" s="8" t="s">
        <v>767</v>
      </c>
      <c r="H663" s="8" t="s">
        <v>38</v>
      </c>
      <c r="I663" s="20">
        <f>245*F663</f>
        <v>490</v>
      </c>
      <c r="J663" s="8"/>
      <c r="K663" s="8"/>
      <c r="L663" s="8">
        <f>I663+K664</f>
        <v>548</v>
      </c>
      <c r="M663" s="8">
        <v>15</v>
      </c>
      <c r="N663" s="8">
        <f>L663*3+M663</f>
        <v>1659</v>
      </c>
    </row>
    <row r="664" s="1" customFormat="1" ht="12.6" customHeight="1" spans="1:14">
      <c r="A664" s="10" t="str">
        <f>IF(B664="户主",COUNTIF($B$5:B664,$B$5),"")</f>
        <v/>
      </c>
      <c r="B664" s="8" t="s">
        <v>21</v>
      </c>
      <c r="C664" s="8" t="s">
        <v>778</v>
      </c>
      <c r="D664" s="8" t="s">
        <v>23</v>
      </c>
      <c r="E664" s="8" t="s">
        <v>149</v>
      </c>
      <c r="F664" s="8"/>
      <c r="G664" s="8" t="s">
        <v>767</v>
      </c>
      <c r="H664" s="8" t="s">
        <v>38</v>
      </c>
      <c r="I664" s="8"/>
      <c r="J664" s="8">
        <v>2</v>
      </c>
      <c r="K664" s="8">
        <v>58</v>
      </c>
      <c r="L664" s="8"/>
      <c r="M664" s="8"/>
      <c r="N664" s="8"/>
    </row>
    <row r="665" s="1" customFormat="1" ht="12.6" customHeight="1" spans="1:14">
      <c r="A665" s="10">
        <f>IF(B665="户主",COUNTIF($B$5:B665,$B$5),"")</f>
        <v>267</v>
      </c>
      <c r="B665" s="8" t="s">
        <v>16</v>
      </c>
      <c r="C665" s="8" t="s">
        <v>779</v>
      </c>
      <c r="D665" s="8" t="s">
        <v>18</v>
      </c>
      <c r="E665" s="8" t="s">
        <v>16</v>
      </c>
      <c r="F665" s="8">
        <v>2</v>
      </c>
      <c r="G665" s="8" t="s">
        <v>767</v>
      </c>
      <c r="H665" s="8" t="s">
        <v>20</v>
      </c>
      <c r="I665" s="20">
        <f>289*F665</f>
        <v>578</v>
      </c>
      <c r="J665" s="8"/>
      <c r="K665" s="8"/>
      <c r="L665" s="8">
        <f>I665+K666</f>
        <v>665</v>
      </c>
      <c r="M665" s="8">
        <v>15</v>
      </c>
      <c r="N665" s="8">
        <f>L665*3+M665</f>
        <v>2010</v>
      </c>
    </row>
    <row r="666" s="1" customFormat="1" ht="12.6" customHeight="1" spans="1:14">
      <c r="A666" s="10" t="str">
        <f>IF(B666="户主",COUNTIF($B$5:B666,$B$5),"")</f>
        <v/>
      </c>
      <c r="B666" s="8" t="s">
        <v>21</v>
      </c>
      <c r="C666" s="8" t="s">
        <v>780</v>
      </c>
      <c r="D666" s="8" t="s">
        <v>23</v>
      </c>
      <c r="E666" s="8" t="s">
        <v>26</v>
      </c>
      <c r="F666" s="8"/>
      <c r="G666" s="8" t="s">
        <v>767</v>
      </c>
      <c r="H666" s="8" t="s">
        <v>20</v>
      </c>
      <c r="I666" s="8"/>
      <c r="J666" s="8">
        <v>3</v>
      </c>
      <c r="K666" s="22">
        <v>87</v>
      </c>
      <c r="L666" s="8"/>
      <c r="M666" s="8"/>
      <c r="N666" s="8"/>
    </row>
    <row r="667" s="1" customFormat="1" ht="12.6" customHeight="1" spans="1:14">
      <c r="A667" s="10">
        <f>IF(B667="户主",COUNTIF($B$5:B667,$B$5),"")</f>
        <v>268</v>
      </c>
      <c r="B667" s="8" t="s">
        <v>16</v>
      </c>
      <c r="C667" s="8" t="s">
        <v>781</v>
      </c>
      <c r="D667" s="8" t="s">
        <v>18</v>
      </c>
      <c r="E667" s="8" t="s">
        <v>16</v>
      </c>
      <c r="F667" s="8">
        <v>1</v>
      </c>
      <c r="G667" s="8" t="s">
        <v>767</v>
      </c>
      <c r="H667" s="8" t="s">
        <v>20</v>
      </c>
      <c r="I667" s="20">
        <f>F667*289</f>
        <v>289</v>
      </c>
      <c r="J667" s="8"/>
      <c r="K667" s="8"/>
      <c r="L667" s="8">
        <f>I667+K667</f>
        <v>289</v>
      </c>
      <c r="M667" s="8">
        <v>15</v>
      </c>
      <c r="N667" s="8">
        <f>L667*3+M667</f>
        <v>882</v>
      </c>
    </row>
    <row r="668" s="1" customFormat="1" ht="12.6" customHeight="1" spans="1:14">
      <c r="A668" s="10">
        <f>IF(B668="户主",COUNTIF($B$5:B668,$B$5),"")</f>
        <v>269</v>
      </c>
      <c r="B668" s="9" t="s">
        <v>16</v>
      </c>
      <c r="C668" s="8" t="s">
        <v>782</v>
      </c>
      <c r="D668" s="8" t="s">
        <v>23</v>
      </c>
      <c r="E668" s="9" t="s">
        <v>16</v>
      </c>
      <c r="F668" s="8">
        <v>3</v>
      </c>
      <c r="G668" s="9" t="s">
        <v>745</v>
      </c>
      <c r="H668" s="8" t="s">
        <v>38</v>
      </c>
      <c r="I668" s="20">
        <f>245*F668</f>
        <v>735</v>
      </c>
      <c r="J668" s="8"/>
      <c r="K668" s="9"/>
      <c r="L668" s="8">
        <f>I668+K669+K670</f>
        <v>1025</v>
      </c>
      <c r="M668" s="8">
        <v>15</v>
      </c>
      <c r="N668" s="8">
        <f>L668*3+M668</f>
        <v>3090</v>
      </c>
    </row>
    <row r="669" s="1" customFormat="1" ht="12.6" customHeight="1" spans="1:14">
      <c r="A669" s="10" t="str">
        <f>IF(B669="户主",COUNTIF($B$5:B669,$B$5),"")</f>
        <v/>
      </c>
      <c r="B669" s="9" t="s">
        <v>21</v>
      </c>
      <c r="C669" s="8" t="s">
        <v>783</v>
      </c>
      <c r="D669" s="8" t="s">
        <v>23</v>
      </c>
      <c r="E669" s="9" t="s">
        <v>24</v>
      </c>
      <c r="F669" s="8"/>
      <c r="G669" s="9" t="s">
        <v>745</v>
      </c>
      <c r="H669" s="8" t="s">
        <v>38</v>
      </c>
      <c r="I669" s="9"/>
      <c r="J669" s="8">
        <v>4</v>
      </c>
      <c r="K669" s="8">
        <v>145</v>
      </c>
      <c r="L669" s="8"/>
      <c r="M669" s="9"/>
      <c r="N669" s="8"/>
    </row>
    <row r="670" s="1" customFormat="1" ht="12.6" customHeight="1" spans="1:14">
      <c r="A670" s="10" t="str">
        <f>IF(B670="户主",COUNTIF($B$5:B670,$B$5),"")</f>
        <v/>
      </c>
      <c r="B670" s="9" t="s">
        <v>21</v>
      </c>
      <c r="C670" s="8" t="s">
        <v>784</v>
      </c>
      <c r="D670" s="8" t="s">
        <v>18</v>
      </c>
      <c r="E670" s="9" t="s">
        <v>30</v>
      </c>
      <c r="F670" s="8"/>
      <c r="G670" s="9" t="s">
        <v>745</v>
      </c>
      <c r="H670" s="8" t="s">
        <v>38</v>
      </c>
      <c r="I670" s="9"/>
      <c r="J670" s="8">
        <v>6</v>
      </c>
      <c r="K670" s="10">
        <v>145</v>
      </c>
      <c r="L670" s="8"/>
      <c r="M670" s="9"/>
      <c r="N670" s="8"/>
    </row>
    <row r="671" s="1" customFormat="1" ht="12.6" customHeight="1" spans="1:14">
      <c r="A671" s="10">
        <f>IF(B671="户主",COUNTIF($B$5:B671,$B$5),"")</f>
        <v>270</v>
      </c>
      <c r="B671" s="8" t="s">
        <v>16</v>
      </c>
      <c r="C671" s="8" t="s">
        <v>785</v>
      </c>
      <c r="D671" s="8" t="s">
        <v>18</v>
      </c>
      <c r="E671" s="8" t="s">
        <v>16</v>
      </c>
      <c r="F671" s="8">
        <v>2</v>
      </c>
      <c r="G671" s="8" t="s">
        <v>786</v>
      </c>
      <c r="H671" s="8" t="s">
        <v>38</v>
      </c>
      <c r="I671" s="20">
        <f>245*F671</f>
        <v>490</v>
      </c>
      <c r="J671" s="8"/>
      <c r="K671" s="8"/>
      <c r="L671" s="8">
        <f>I671+K672</f>
        <v>548</v>
      </c>
      <c r="M671" s="8">
        <v>15</v>
      </c>
      <c r="N671" s="8">
        <f>L671*3+M671</f>
        <v>1659</v>
      </c>
    </row>
    <row r="672" s="1" customFormat="1" ht="12.6" customHeight="1" spans="1:14">
      <c r="A672" s="10" t="str">
        <f>IF(B672="户主",COUNTIF($B$5:B672,$B$5),"")</f>
        <v/>
      </c>
      <c r="B672" s="8" t="s">
        <v>21</v>
      </c>
      <c r="C672" s="8" t="s">
        <v>787</v>
      </c>
      <c r="D672" s="8" t="s">
        <v>23</v>
      </c>
      <c r="E672" s="8" t="s">
        <v>149</v>
      </c>
      <c r="F672" s="8"/>
      <c r="G672" s="8" t="s">
        <v>786</v>
      </c>
      <c r="H672" s="8" t="s">
        <v>38</v>
      </c>
      <c r="I672" s="8"/>
      <c r="J672" s="8">
        <v>2</v>
      </c>
      <c r="K672" s="8">
        <v>58</v>
      </c>
      <c r="L672" s="8"/>
      <c r="M672" s="8"/>
      <c r="N672" s="8"/>
    </row>
    <row r="673" s="1" customFormat="1" ht="12.6" customHeight="1" spans="1:14">
      <c r="A673" s="10">
        <f>IF(B673="户主",COUNTIF($B$5:B673,$B$5),"")</f>
        <v>271</v>
      </c>
      <c r="B673" s="12" t="s">
        <v>16</v>
      </c>
      <c r="C673" s="12" t="s">
        <v>788</v>
      </c>
      <c r="D673" s="12" t="s">
        <v>18</v>
      </c>
      <c r="E673" s="12" t="s">
        <v>16</v>
      </c>
      <c r="F673" s="12">
        <v>3</v>
      </c>
      <c r="G673" s="8" t="s">
        <v>786</v>
      </c>
      <c r="H673" s="12" t="s">
        <v>42</v>
      </c>
      <c r="I673" s="20">
        <f>130*F673</f>
        <v>390</v>
      </c>
      <c r="J673" s="22">
        <v>2</v>
      </c>
      <c r="K673" s="8">
        <v>58</v>
      </c>
      <c r="L673" s="8">
        <f>I673+K673+K674+K675</f>
        <v>535</v>
      </c>
      <c r="M673" s="8">
        <v>15</v>
      </c>
      <c r="N673" s="8">
        <f>L673*3+M673</f>
        <v>1620</v>
      </c>
    </row>
    <row r="674" s="1" customFormat="1" ht="12.6" customHeight="1" spans="1:14">
      <c r="A674" s="10" t="str">
        <f>IF(B674="户主",COUNTIF($B$5:B674,$B$5),"")</f>
        <v/>
      </c>
      <c r="B674" s="8" t="s">
        <v>21</v>
      </c>
      <c r="C674" s="8" t="s">
        <v>789</v>
      </c>
      <c r="D674" s="8" t="s">
        <v>18</v>
      </c>
      <c r="E674" s="8" t="s">
        <v>30</v>
      </c>
      <c r="F674" s="8"/>
      <c r="G674" s="8" t="s">
        <v>786</v>
      </c>
      <c r="H674" s="12" t="s">
        <v>42</v>
      </c>
      <c r="I674" s="8"/>
      <c r="J674" s="8"/>
      <c r="K674" s="8"/>
      <c r="L674" s="8"/>
      <c r="M674" s="8"/>
      <c r="N674" s="8"/>
    </row>
    <row r="675" s="1" customFormat="1" ht="12.6" customHeight="1" spans="1:14">
      <c r="A675" s="10" t="str">
        <f>IF(B675="户主",COUNTIF($B$5:B675,$B$5),"")</f>
        <v/>
      </c>
      <c r="B675" s="8" t="s">
        <v>21</v>
      </c>
      <c r="C675" s="8" t="s">
        <v>790</v>
      </c>
      <c r="D675" s="8" t="s">
        <v>23</v>
      </c>
      <c r="E675" s="8" t="s">
        <v>47</v>
      </c>
      <c r="F675" s="8"/>
      <c r="G675" s="8" t="s">
        <v>786</v>
      </c>
      <c r="H675" s="12" t="s">
        <v>42</v>
      </c>
      <c r="I675" s="8"/>
      <c r="J675" s="8">
        <v>5</v>
      </c>
      <c r="K675" s="8">
        <v>87</v>
      </c>
      <c r="L675" s="8"/>
      <c r="M675" s="8"/>
      <c r="N675" s="8"/>
    </row>
    <row r="676" s="1" customFormat="1" ht="12.6" customHeight="1" spans="1:14">
      <c r="A676" s="10">
        <f>IF(B676="户主",COUNTIF($B$5:B676,$B$5),"")</f>
        <v>272</v>
      </c>
      <c r="B676" s="12" t="s">
        <v>16</v>
      </c>
      <c r="C676" s="8" t="s">
        <v>791</v>
      </c>
      <c r="D676" s="8" t="s">
        <v>18</v>
      </c>
      <c r="E676" s="8" t="s">
        <v>30</v>
      </c>
      <c r="F676" s="8">
        <v>2</v>
      </c>
      <c r="G676" s="8" t="s">
        <v>786</v>
      </c>
      <c r="H676" s="12" t="s">
        <v>42</v>
      </c>
      <c r="I676" s="20">
        <f>130*F676</f>
        <v>260</v>
      </c>
      <c r="J676" s="8"/>
      <c r="K676" s="8"/>
      <c r="L676" s="8">
        <f>I676+K676</f>
        <v>260</v>
      </c>
      <c r="M676" s="8">
        <v>15</v>
      </c>
      <c r="N676" s="8">
        <f>L676*3+M676</f>
        <v>795</v>
      </c>
    </row>
    <row r="677" s="1" customFormat="1" ht="12.6" customHeight="1" spans="1:14">
      <c r="A677" s="10" t="str">
        <f>IF(B677="户主",COUNTIF($B$5:B677,$B$5),"")</f>
        <v/>
      </c>
      <c r="B677" s="8" t="s">
        <v>21</v>
      </c>
      <c r="C677" s="8" t="s">
        <v>792</v>
      </c>
      <c r="D677" s="8" t="s">
        <v>23</v>
      </c>
      <c r="E677" s="8" t="s">
        <v>24</v>
      </c>
      <c r="F677" s="8"/>
      <c r="G677" s="8" t="s">
        <v>786</v>
      </c>
      <c r="H677" s="12" t="s">
        <v>42</v>
      </c>
      <c r="I677" s="8"/>
      <c r="J677" s="8"/>
      <c r="K677" s="8"/>
      <c r="L677" s="8"/>
      <c r="M677" s="8"/>
      <c r="N677" s="8"/>
    </row>
    <row r="678" s="1" customFormat="1" ht="12.6" customHeight="1" spans="1:14">
      <c r="A678" s="10">
        <f>IF(B678="户主",COUNTIF($B$5:B678,$B$5),"")</f>
        <v>273</v>
      </c>
      <c r="B678" s="10" t="s">
        <v>16</v>
      </c>
      <c r="C678" s="10" t="s">
        <v>793</v>
      </c>
      <c r="D678" s="8" t="s">
        <v>23</v>
      </c>
      <c r="E678" s="10" t="s">
        <v>16</v>
      </c>
      <c r="F678" s="10">
        <v>1</v>
      </c>
      <c r="G678" s="10" t="s">
        <v>786</v>
      </c>
      <c r="H678" s="10" t="s">
        <v>38</v>
      </c>
      <c r="I678" s="20">
        <f>245*F678</f>
        <v>245</v>
      </c>
      <c r="J678" s="10"/>
      <c r="K678" s="10"/>
      <c r="L678" s="8">
        <f>I678+K678</f>
        <v>245</v>
      </c>
      <c r="M678" s="8">
        <v>15</v>
      </c>
      <c r="N678" s="8">
        <f>L678*3+M678</f>
        <v>750</v>
      </c>
    </row>
    <row r="679" s="1" customFormat="1" ht="12.6" customHeight="1" spans="1:14">
      <c r="A679" s="10">
        <f>IF(B679="户主",COUNTIF($B$5:B679,$B$5),"")</f>
        <v>274</v>
      </c>
      <c r="B679" s="8" t="s">
        <v>16</v>
      </c>
      <c r="C679" s="8" t="s">
        <v>794</v>
      </c>
      <c r="D679" s="8" t="s">
        <v>18</v>
      </c>
      <c r="E679" s="8" t="s">
        <v>16</v>
      </c>
      <c r="F679" s="8">
        <v>1</v>
      </c>
      <c r="G679" s="8" t="s">
        <v>795</v>
      </c>
      <c r="H679" s="8" t="s">
        <v>20</v>
      </c>
      <c r="I679" s="20">
        <f>289*F679</f>
        <v>289</v>
      </c>
      <c r="J679" s="8"/>
      <c r="K679" s="8"/>
      <c r="L679" s="8">
        <f>I679+K679</f>
        <v>289</v>
      </c>
      <c r="M679" s="8">
        <v>15</v>
      </c>
      <c r="N679" s="8">
        <f>L679*3+M679</f>
        <v>882</v>
      </c>
    </row>
    <row r="680" s="1" customFormat="1" ht="12.6" customHeight="1" spans="1:14">
      <c r="A680" s="10">
        <f>IF(B680="户主",COUNTIF($B$5:B680,$B$5),"")</f>
        <v>275</v>
      </c>
      <c r="B680" s="8" t="s">
        <v>16</v>
      </c>
      <c r="C680" s="8" t="s">
        <v>796</v>
      </c>
      <c r="D680" s="8" t="s">
        <v>18</v>
      </c>
      <c r="E680" s="8" t="s">
        <v>16</v>
      </c>
      <c r="F680" s="8">
        <v>1</v>
      </c>
      <c r="G680" s="8" t="s">
        <v>797</v>
      </c>
      <c r="H680" s="8" t="s">
        <v>20</v>
      </c>
      <c r="I680" s="20">
        <f>F680*289</f>
        <v>289</v>
      </c>
      <c r="J680" s="8"/>
      <c r="K680" s="8"/>
      <c r="L680" s="8">
        <f>I680+K680</f>
        <v>289</v>
      </c>
      <c r="M680" s="8">
        <v>15</v>
      </c>
      <c r="N680" s="8">
        <f>L680*3+M680</f>
        <v>882</v>
      </c>
    </row>
    <row r="681" s="1" customFormat="1" ht="12.6" customHeight="1" spans="1:14">
      <c r="A681" s="10">
        <f>IF(B681="户主",COUNTIF($B$5:B681,$B$5),"")</f>
        <v>276</v>
      </c>
      <c r="B681" s="8" t="s">
        <v>16</v>
      </c>
      <c r="C681" s="8" t="s">
        <v>798</v>
      </c>
      <c r="D681" s="8" t="s">
        <v>18</v>
      </c>
      <c r="E681" s="8" t="s">
        <v>16</v>
      </c>
      <c r="F681" s="8">
        <v>3</v>
      </c>
      <c r="G681" s="8" t="s">
        <v>797</v>
      </c>
      <c r="H681" s="8" t="s">
        <v>38</v>
      </c>
      <c r="I681" s="20">
        <f>245*F681</f>
        <v>735</v>
      </c>
      <c r="J681" s="8"/>
      <c r="K681" s="8"/>
      <c r="L681" s="8">
        <f>I681+K681</f>
        <v>735</v>
      </c>
      <c r="M681" s="8">
        <v>15</v>
      </c>
      <c r="N681" s="8">
        <f>L681*3+M681</f>
        <v>2220</v>
      </c>
    </row>
    <row r="682" s="1" customFormat="1" ht="12.6" customHeight="1" spans="1:14">
      <c r="A682" s="10" t="str">
        <f>IF(B682="户主",COUNTIF($B$5:B682,$B$5),"")</f>
        <v/>
      </c>
      <c r="B682" s="8" t="s">
        <v>21</v>
      </c>
      <c r="C682" s="8" t="s">
        <v>799</v>
      </c>
      <c r="D682" s="8" t="s">
        <v>23</v>
      </c>
      <c r="E682" s="8" t="s">
        <v>24</v>
      </c>
      <c r="F682" s="8"/>
      <c r="G682" s="8" t="s">
        <v>797</v>
      </c>
      <c r="H682" s="8" t="s">
        <v>38</v>
      </c>
      <c r="I682" s="8"/>
      <c r="J682" s="8"/>
      <c r="K682" s="8"/>
      <c r="L682" s="8"/>
      <c r="M682" s="8"/>
      <c r="N682" s="8"/>
    </row>
    <row r="683" s="1" customFormat="1" ht="12.6" customHeight="1" spans="1:14">
      <c r="A683" s="10" t="str">
        <f>IF(B683="户主",COUNTIF($B$5:B683,$B$5),"")</f>
        <v/>
      </c>
      <c r="B683" s="8" t="s">
        <v>21</v>
      </c>
      <c r="C683" s="8" t="s">
        <v>800</v>
      </c>
      <c r="D683" s="8" t="s">
        <v>23</v>
      </c>
      <c r="E683" s="8" t="s">
        <v>26</v>
      </c>
      <c r="F683" s="8"/>
      <c r="G683" s="8" t="s">
        <v>797</v>
      </c>
      <c r="H683" s="8" t="s">
        <v>38</v>
      </c>
      <c r="I683" s="8"/>
      <c r="J683" s="8"/>
      <c r="K683" s="8"/>
      <c r="L683" s="8"/>
      <c r="M683" s="8"/>
      <c r="N683" s="8"/>
    </row>
    <row r="684" s="1" customFormat="1" ht="12.6" customHeight="1" spans="1:14">
      <c r="A684" s="10">
        <f>IF(B684="户主",COUNTIF($B$5:B684,$B$5),"")</f>
        <v>277</v>
      </c>
      <c r="B684" s="8" t="s">
        <v>16</v>
      </c>
      <c r="C684" s="8" t="s">
        <v>801</v>
      </c>
      <c r="D684" s="8" t="s">
        <v>18</v>
      </c>
      <c r="E684" s="8" t="s">
        <v>16</v>
      </c>
      <c r="F684" s="8">
        <v>4</v>
      </c>
      <c r="G684" s="8" t="s">
        <v>797</v>
      </c>
      <c r="H684" s="8" t="s">
        <v>20</v>
      </c>
      <c r="I684" s="20">
        <f>289*F684</f>
        <v>1156</v>
      </c>
      <c r="J684" s="8"/>
      <c r="K684" s="8"/>
      <c r="L684" s="8">
        <f>I684+K684+K685+K686+K687</f>
        <v>1214</v>
      </c>
      <c r="M684" s="8">
        <v>15</v>
      </c>
      <c r="N684" s="8">
        <f>L684*3+M684</f>
        <v>3657</v>
      </c>
    </row>
    <row r="685" s="1" customFormat="1" ht="12.6" customHeight="1" spans="1:14">
      <c r="A685" s="10" t="str">
        <f>IF(B685="户主",COUNTIF($B$5:B685,$B$5),"")</f>
        <v/>
      </c>
      <c r="B685" s="8" t="s">
        <v>21</v>
      </c>
      <c r="C685" s="8" t="s">
        <v>802</v>
      </c>
      <c r="D685" s="8" t="s">
        <v>23</v>
      </c>
      <c r="E685" s="8" t="s">
        <v>24</v>
      </c>
      <c r="F685" s="8"/>
      <c r="G685" s="8" t="s">
        <v>797</v>
      </c>
      <c r="H685" s="8" t="s">
        <v>20</v>
      </c>
      <c r="I685" s="8"/>
      <c r="J685" s="8"/>
      <c r="K685" s="8"/>
      <c r="L685" s="8"/>
      <c r="M685" s="8"/>
      <c r="N685" s="8"/>
    </row>
    <row r="686" s="1" customFormat="1" ht="12.6" customHeight="1" spans="1:14">
      <c r="A686" s="10" t="str">
        <f>IF(B686="户主",COUNTIF($B$5:B686,$B$5),"")</f>
        <v/>
      </c>
      <c r="B686" s="8" t="s">
        <v>21</v>
      </c>
      <c r="C686" s="8" t="s">
        <v>803</v>
      </c>
      <c r="D686" s="8" t="s">
        <v>23</v>
      </c>
      <c r="E686" s="8" t="s">
        <v>149</v>
      </c>
      <c r="F686" s="8"/>
      <c r="G686" s="8" t="s">
        <v>797</v>
      </c>
      <c r="H686" s="8" t="s">
        <v>20</v>
      </c>
      <c r="I686" s="8"/>
      <c r="J686" s="8">
        <v>2</v>
      </c>
      <c r="K686" s="8">
        <v>58</v>
      </c>
      <c r="L686" s="8"/>
      <c r="M686" s="8"/>
      <c r="N686" s="8"/>
    </row>
    <row r="687" s="1" customFormat="1" ht="12.6" customHeight="1" spans="1:251">
      <c r="A687" s="30" t="str">
        <f>IF(B687="户主",COUNTIF($B$5:B687,$B$5),"")</f>
        <v/>
      </c>
      <c r="B687" s="8" t="s">
        <v>21</v>
      </c>
      <c r="C687" s="8" t="s">
        <v>804</v>
      </c>
      <c r="D687" s="8" t="s">
        <v>23</v>
      </c>
      <c r="E687" s="8" t="s">
        <v>202</v>
      </c>
      <c r="F687" s="8"/>
      <c r="G687" s="8" t="s">
        <v>797</v>
      </c>
      <c r="H687" s="8" t="s">
        <v>20</v>
      </c>
      <c r="I687" s="21"/>
      <c r="J687" s="8"/>
      <c r="K687" s="8"/>
      <c r="L687" s="8"/>
      <c r="M687" s="8"/>
      <c r="N687" s="8"/>
      <c r="IP687" s="4"/>
      <c r="IQ687" s="4"/>
    </row>
    <row r="688" s="1" customFormat="1" ht="12.6" customHeight="1" spans="1:14">
      <c r="A688" s="10">
        <f>IF(B688="户主",COUNTIF($B$5:B688,$B$5),"")</f>
        <v>278</v>
      </c>
      <c r="B688" s="8" t="s">
        <v>16</v>
      </c>
      <c r="C688" s="8" t="s">
        <v>805</v>
      </c>
      <c r="D688" s="8" t="s">
        <v>18</v>
      </c>
      <c r="E688" s="8" t="s">
        <v>16</v>
      </c>
      <c r="F688" s="8">
        <v>2</v>
      </c>
      <c r="G688" s="8" t="s">
        <v>806</v>
      </c>
      <c r="H688" s="8" t="s">
        <v>20</v>
      </c>
      <c r="I688" s="20">
        <f>289*F688</f>
        <v>578</v>
      </c>
      <c r="J688" s="8">
        <v>2</v>
      </c>
      <c r="K688" s="8">
        <v>58</v>
      </c>
      <c r="L688" s="8">
        <f>I688+K688+K689</f>
        <v>694</v>
      </c>
      <c r="M688" s="8">
        <v>15</v>
      </c>
      <c r="N688" s="8">
        <f>L688*3+M688</f>
        <v>2097</v>
      </c>
    </row>
    <row r="689" s="1" customFormat="1" ht="12.6" customHeight="1" spans="1:14">
      <c r="A689" s="10" t="str">
        <f>IF(B689="户主",COUNTIF($B$5:B689,$B$5),"")</f>
        <v/>
      </c>
      <c r="B689" s="8" t="s">
        <v>21</v>
      </c>
      <c r="C689" s="8" t="s">
        <v>807</v>
      </c>
      <c r="D689" s="8" t="s">
        <v>23</v>
      </c>
      <c r="E689" s="8" t="s">
        <v>24</v>
      </c>
      <c r="F689" s="8"/>
      <c r="G689" s="8" t="s">
        <v>806</v>
      </c>
      <c r="H689" s="8" t="s">
        <v>20</v>
      </c>
      <c r="I689" s="8"/>
      <c r="J689" s="8">
        <v>2</v>
      </c>
      <c r="K689" s="8">
        <v>58</v>
      </c>
      <c r="L689" s="8"/>
      <c r="M689" s="8"/>
      <c r="N689" s="8"/>
    </row>
    <row r="690" s="1" customFormat="1" ht="12.6" customHeight="1" spans="1:14">
      <c r="A690" s="10">
        <f>IF(B690="户主",COUNTIF($B$5:B690,$B$5),"")</f>
        <v>279</v>
      </c>
      <c r="B690" s="8" t="s">
        <v>16</v>
      </c>
      <c r="C690" s="8" t="s">
        <v>808</v>
      </c>
      <c r="D690" s="8" t="s">
        <v>18</v>
      </c>
      <c r="E690" s="8" t="s">
        <v>16</v>
      </c>
      <c r="F690" s="8">
        <v>2</v>
      </c>
      <c r="G690" s="8" t="s">
        <v>806</v>
      </c>
      <c r="H690" s="8" t="s">
        <v>42</v>
      </c>
      <c r="I690" s="20">
        <f>130*F690</f>
        <v>260</v>
      </c>
      <c r="J690" s="8">
        <v>2</v>
      </c>
      <c r="K690" s="8">
        <v>58</v>
      </c>
      <c r="L690" s="8">
        <f>I690+K690+K691</f>
        <v>376</v>
      </c>
      <c r="M690" s="8">
        <v>15</v>
      </c>
      <c r="N690" s="8">
        <f>L690*3+M690</f>
        <v>1143</v>
      </c>
    </row>
    <row r="691" s="1" customFormat="1" ht="12.6" customHeight="1" spans="1:14">
      <c r="A691" s="10" t="str">
        <f>IF(B691="户主",COUNTIF($B$5:B691,$B$5),"")</f>
        <v/>
      </c>
      <c r="B691" s="8" t="s">
        <v>21</v>
      </c>
      <c r="C691" s="8" t="s">
        <v>809</v>
      </c>
      <c r="D691" s="8" t="s">
        <v>23</v>
      </c>
      <c r="E691" s="8" t="s">
        <v>24</v>
      </c>
      <c r="F691" s="8"/>
      <c r="G691" s="8" t="s">
        <v>806</v>
      </c>
      <c r="H691" s="8" t="s">
        <v>42</v>
      </c>
      <c r="I691" s="8"/>
      <c r="J691" s="8">
        <v>2</v>
      </c>
      <c r="K691" s="8">
        <v>58</v>
      </c>
      <c r="L691" s="8"/>
      <c r="M691" s="8"/>
      <c r="N691" s="8"/>
    </row>
    <row r="692" s="1" customFormat="1" ht="12.6" customHeight="1" spans="1:14">
      <c r="A692" s="10">
        <f>IF(B692="户主",COUNTIF($B$5:B692,$B$5),"")</f>
        <v>280</v>
      </c>
      <c r="B692" s="8" t="s">
        <v>16</v>
      </c>
      <c r="C692" s="8" t="s">
        <v>810</v>
      </c>
      <c r="D692" s="8" t="s">
        <v>18</v>
      </c>
      <c r="E692" s="8" t="s">
        <v>16</v>
      </c>
      <c r="F692" s="8">
        <v>1</v>
      </c>
      <c r="G692" s="8" t="s">
        <v>806</v>
      </c>
      <c r="H692" s="8" t="s">
        <v>20</v>
      </c>
      <c r="I692" s="20">
        <f>289*F692</f>
        <v>289</v>
      </c>
      <c r="J692" s="8"/>
      <c r="K692" s="8"/>
      <c r="L692" s="8">
        <f>I692+K692</f>
        <v>289</v>
      </c>
      <c r="M692" s="8">
        <v>15</v>
      </c>
      <c r="N692" s="8">
        <f>L692*3+M692</f>
        <v>882</v>
      </c>
    </row>
    <row r="693" s="1" customFormat="1" ht="12.6" customHeight="1" spans="1:14">
      <c r="A693" s="10">
        <f>IF(B693="户主",COUNTIF($B$5:B693,$B$5),"")</f>
        <v>281</v>
      </c>
      <c r="B693" s="8" t="s">
        <v>16</v>
      </c>
      <c r="C693" s="8" t="s">
        <v>811</v>
      </c>
      <c r="D693" s="8" t="s">
        <v>18</v>
      </c>
      <c r="E693" s="8" t="s">
        <v>16</v>
      </c>
      <c r="F693" s="8">
        <v>1</v>
      </c>
      <c r="G693" s="8" t="s">
        <v>806</v>
      </c>
      <c r="H693" s="8" t="s">
        <v>20</v>
      </c>
      <c r="I693" s="20">
        <f>289*F693</f>
        <v>289</v>
      </c>
      <c r="J693" s="8">
        <v>2</v>
      </c>
      <c r="K693" s="8">
        <v>58</v>
      </c>
      <c r="L693" s="8">
        <f>I693+K693</f>
        <v>347</v>
      </c>
      <c r="M693" s="8">
        <v>15</v>
      </c>
      <c r="N693" s="8">
        <f>L693*3+M693</f>
        <v>1056</v>
      </c>
    </row>
    <row r="694" s="1" customFormat="1" ht="12.6" customHeight="1" spans="1:14">
      <c r="A694" s="10">
        <f>IF(B694="户主",COUNTIF($B$5:B694,$B$5),"")</f>
        <v>282</v>
      </c>
      <c r="B694" s="8" t="s">
        <v>16</v>
      </c>
      <c r="C694" s="8" t="s">
        <v>812</v>
      </c>
      <c r="D694" s="8" t="s">
        <v>18</v>
      </c>
      <c r="E694" s="8" t="s">
        <v>16</v>
      </c>
      <c r="F694" s="8">
        <v>1</v>
      </c>
      <c r="G694" s="8" t="s">
        <v>806</v>
      </c>
      <c r="H694" s="8" t="s">
        <v>42</v>
      </c>
      <c r="I694" s="20">
        <f>130*F694</f>
        <v>130</v>
      </c>
      <c r="J694" s="8"/>
      <c r="K694" s="8"/>
      <c r="L694" s="8">
        <f>I694+K694</f>
        <v>130</v>
      </c>
      <c r="M694" s="8">
        <v>15</v>
      </c>
      <c r="N694" s="8">
        <f>L694*3+M694</f>
        <v>405</v>
      </c>
    </row>
    <row r="695" s="1" customFormat="1" ht="12.6" customHeight="1" spans="1:14">
      <c r="A695" s="10">
        <f>IF(B695="户主",COUNTIF($B$5:B695,$B$5),"")</f>
        <v>283</v>
      </c>
      <c r="B695" s="12" t="s">
        <v>16</v>
      </c>
      <c r="C695" s="12" t="s">
        <v>813</v>
      </c>
      <c r="D695" s="12" t="s">
        <v>18</v>
      </c>
      <c r="E695" s="12" t="s">
        <v>16</v>
      </c>
      <c r="F695" s="12">
        <v>3</v>
      </c>
      <c r="G695" s="12" t="s">
        <v>814</v>
      </c>
      <c r="H695" s="12" t="s">
        <v>20</v>
      </c>
      <c r="I695" s="20">
        <f>F695*289</f>
        <v>867</v>
      </c>
      <c r="J695" s="22"/>
      <c r="K695" s="22"/>
      <c r="L695" s="8">
        <f>I695+K696</f>
        <v>1012</v>
      </c>
      <c r="M695" s="8">
        <v>15</v>
      </c>
      <c r="N695" s="8">
        <f>L695*3+M695</f>
        <v>3051</v>
      </c>
    </row>
    <row r="696" s="1" customFormat="1" ht="12.6" customHeight="1" spans="1:14">
      <c r="A696" s="10" t="str">
        <f>IF(B696="户主",COUNTIF($B$5:B696,$B$5),"")</f>
        <v/>
      </c>
      <c r="B696" s="12" t="s">
        <v>21</v>
      </c>
      <c r="C696" s="12" t="s">
        <v>815</v>
      </c>
      <c r="D696" s="12" t="s">
        <v>23</v>
      </c>
      <c r="E696" s="12" t="s">
        <v>85</v>
      </c>
      <c r="F696" s="12"/>
      <c r="G696" s="12" t="s">
        <v>814</v>
      </c>
      <c r="H696" s="12" t="s">
        <v>20</v>
      </c>
      <c r="I696" s="20"/>
      <c r="J696" s="22">
        <v>4</v>
      </c>
      <c r="K696" s="8">
        <v>145</v>
      </c>
      <c r="L696" s="8"/>
      <c r="M696" s="8"/>
      <c r="N696" s="8"/>
    </row>
    <row r="697" s="1" customFormat="1" ht="12.6" customHeight="1" spans="1:14">
      <c r="A697" s="10" t="str">
        <f>IF(B697="户主",COUNTIF($B$5:B697,$B$5),"")</f>
        <v/>
      </c>
      <c r="B697" s="8" t="s">
        <v>21</v>
      </c>
      <c r="C697" s="8" t="s">
        <v>816</v>
      </c>
      <c r="D697" s="8" t="s">
        <v>18</v>
      </c>
      <c r="E697" s="8" t="s">
        <v>30</v>
      </c>
      <c r="F697" s="8"/>
      <c r="G697" s="12" t="s">
        <v>814</v>
      </c>
      <c r="H697" s="12" t="s">
        <v>20</v>
      </c>
      <c r="I697" s="8"/>
      <c r="J697" s="8"/>
      <c r="K697" s="8"/>
      <c r="L697" s="8"/>
      <c r="M697" s="8"/>
      <c r="N697" s="8"/>
    </row>
    <row r="698" s="1" customFormat="1" ht="12.6" customHeight="1" spans="1:14">
      <c r="A698" s="10">
        <f>IF(B698="户主",COUNTIF($B$5:B698,$B$5),"")</f>
        <v>284</v>
      </c>
      <c r="B698" s="12" t="s">
        <v>16</v>
      </c>
      <c r="C698" s="8" t="s">
        <v>817</v>
      </c>
      <c r="D698" s="8" t="s">
        <v>23</v>
      </c>
      <c r="E698" s="12" t="s">
        <v>16</v>
      </c>
      <c r="F698" s="8">
        <v>1</v>
      </c>
      <c r="G698" s="12" t="s">
        <v>814</v>
      </c>
      <c r="H698" s="12" t="s">
        <v>20</v>
      </c>
      <c r="I698" s="20">
        <f>289*F698</f>
        <v>289</v>
      </c>
      <c r="J698" s="8">
        <v>2</v>
      </c>
      <c r="K698" s="8">
        <v>58</v>
      </c>
      <c r="L698" s="8">
        <f>I698+K698</f>
        <v>347</v>
      </c>
      <c r="M698" s="8">
        <v>15</v>
      </c>
      <c r="N698" s="8">
        <f>L698*3+M698</f>
        <v>1056</v>
      </c>
    </row>
    <row r="699" s="1" customFormat="1" ht="12.6" customHeight="1" spans="1:14">
      <c r="A699" s="10">
        <f>IF(B699="户主",COUNTIF($B$5:B699,$B$5),"")</f>
        <v>285</v>
      </c>
      <c r="B699" s="8" t="s">
        <v>16</v>
      </c>
      <c r="C699" s="8" t="s">
        <v>818</v>
      </c>
      <c r="D699" s="8" t="s">
        <v>18</v>
      </c>
      <c r="E699" s="8" t="s">
        <v>16</v>
      </c>
      <c r="F699" s="8">
        <v>3</v>
      </c>
      <c r="G699" s="8" t="s">
        <v>814</v>
      </c>
      <c r="H699" s="8" t="s">
        <v>38</v>
      </c>
      <c r="I699" s="20">
        <f>245*F699</f>
        <v>735</v>
      </c>
      <c r="J699" s="8"/>
      <c r="K699" s="8"/>
      <c r="L699" s="8">
        <f>I699+K699+K700+K701</f>
        <v>822</v>
      </c>
      <c r="M699" s="8">
        <v>15</v>
      </c>
      <c r="N699" s="8">
        <f>L699*3+M699</f>
        <v>2481</v>
      </c>
    </row>
    <row r="700" s="1" customFormat="1" ht="12.6" customHeight="1" spans="1:14">
      <c r="A700" s="10" t="str">
        <f>IF(B700="户主",COUNTIF($B$5:B700,$B$5),"")</f>
        <v/>
      </c>
      <c r="B700" s="8" t="s">
        <v>21</v>
      </c>
      <c r="C700" s="8" t="s">
        <v>819</v>
      </c>
      <c r="D700" s="8" t="s">
        <v>23</v>
      </c>
      <c r="E700" s="8" t="s">
        <v>24</v>
      </c>
      <c r="F700" s="8"/>
      <c r="G700" s="8" t="s">
        <v>814</v>
      </c>
      <c r="H700" s="8" t="s">
        <v>38</v>
      </c>
      <c r="I700" s="8"/>
      <c r="J700" s="8">
        <v>5</v>
      </c>
      <c r="K700" s="10">
        <v>87</v>
      </c>
      <c r="L700" s="8"/>
      <c r="M700" s="8"/>
      <c r="N700" s="8"/>
    </row>
    <row r="701" s="1" customFormat="1" ht="12.6" customHeight="1" spans="1:251">
      <c r="A701" s="30" t="str">
        <f>IF(B701="户主",COUNTIF($B$5:B701,$B$5),"")</f>
        <v/>
      </c>
      <c r="B701" s="8" t="s">
        <v>21</v>
      </c>
      <c r="C701" s="8" t="s">
        <v>820</v>
      </c>
      <c r="D701" s="8" t="s">
        <v>18</v>
      </c>
      <c r="E701" s="8" t="s">
        <v>47</v>
      </c>
      <c r="F701" s="8"/>
      <c r="G701" s="8" t="s">
        <v>814</v>
      </c>
      <c r="H701" s="8" t="s">
        <v>38</v>
      </c>
      <c r="I701" s="21"/>
      <c r="J701" s="8"/>
      <c r="K701" s="8"/>
      <c r="L701" s="8"/>
      <c r="M701" s="8"/>
      <c r="N701" s="8"/>
      <c r="IP701" s="4"/>
      <c r="IQ701" s="4"/>
    </row>
    <row r="702" s="1" customFormat="1" ht="12.6" customHeight="1" spans="1:14">
      <c r="A702" s="10">
        <f>IF(B702="户主",COUNTIF($B$5:B702,$B$5),"")</f>
        <v>286</v>
      </c>
      <c r="B702" s="12" t="s">
        <v>16</v>
      </c>
      <c r="C702" s="12" t="s">
        <v>821</v>
      </c>
      <c r="D702" s="12" t="s">
        <v>18</v>
      </c>
      <c r="E702" s="12" t="s">
        <v>16</v>
      </c>
      <c r="F702" s="12">
        <v>2</v>
      </c>
      <c r="G702" s="8" t="s">
        <v>814</v>
      </c>
      <c r="H702" s="12" t="s">
        <v>38</v>
      </c>
      <c r="I702" s="20">
        <f>245*F702</f>
        <v>490</v>
      </c>
      <c r="J702" s="22"/>
      <c r="K702" s="22"/>
      <c r="L702" s="8">
        <f>I702+K702</f>
        <v>490</v>
      </c>
      <c r="M702" s="8">
        <v>15</v>
      </c>
      <c r="N702" s="8">
        <f>L702*3+M702</f>
        <v>1485</v>
      </c>
    </row>
    <row r="703" s="1" customFormat="1" ht="12.6" customHeight="1" spans="1:14">
      <c r="A703" s="10" t="str">
        <f>IF(B703="户主",COUNTIF($B$5:B703,$B$5),"")</f>
        <v/>
      </c>
      <c r="B703" s="8" t="s">
        <v>21</v>
      </c>
      <c r="C703" s="8" t="s">
        <v>822</v>
      </c>
      <c r="D703" s="8" t="s">
        <v>23</v>
      </c>
      <c r="E703" s="8" t="s">
        <v>24</v>
      </c>
      <c r="F703" s="8"/>
      <c r="G703" s="8" t="s">
        <v>814</v>
      </c>
      <c r="H703" s="12" t="s">
        <v>38</v>
      </c>
      <c r="I703" s="8"/>
      <c r="J703" s="8"/>
      <c r="K703" s="8"/>
      <c r="L703" s="8"/>
      <c r="M703" s="8"/>
      <c r="N703" s="8"/>
    </row>
    <row r="704" s="1" customFormat="1" ht="12.6" customHeight="1" spans="1:14">
      <c r="A704" s="10">
        <f>IF(B704="户主",COUNTIF($B$5:B704,$B$5),"")</f>
        <v>287</v>
      </c>
      <c r="B704" s="8" t="s">
        <v>16</v>
      </c>
      <c r="C704" s="8" t="s">
        <v>823</v>
      </c>
      <c r="D704" s="8" t="s">
        <v>18</v>
      </c>
      <c r="E704" s="8" t="s">
        <v>16</v>
      </c>
      <c r="F704" s="8">
        <v>1</v>
      </c>
      <c r="G704" s="8" t="s">
        <v>814</v>
      </c>
      <c r="H704" s="8" t="s">
        <v>20</v>
      </c>
      <c r="I704" s="20">
        <f>289*F704</f>
        <v>289</v>
      </c>
      <c r="J704" s="8"/>
      <c r="K704" s="8"/>
      <c r="L704" s="8">
        <f>I704+K704</f>
        <v>289</v>
      </c>
      <c r="M704" s="8">
        <v>15</v>
      </c>
      <c r="N704" s="8">
        <f>L704*3+M704</f>
        <v>882</v>
      </c>
    </row>
    <row r="705" s="1" customFormat="1" ht="12.6" customHeight="1" spans="1:14">
      <c r="A705" s="10">
        <f>IF(B705="户主",COUNTIF($B$5:B705,$B$5),"")</f>
        <v>288</v>
      </c>
      <c r="B705" s="10" t="s">
        <v>16</v>
      </c>
      <c r="C705" s="10" t="s">
        <v>824</v>
      </c>
      <c r="D705" s="10" t="s">
        <v>18</v>
      </c>
      <c r="E705" s="10" t="s">
        <v>16</v>
      </c>
      <c r="F705" s="10">
        <v>4</v>
      </c>
      <c r="G705" s="10" t="s">
        <v>814</v>
      </c>
      <c r="H705" s="10" t="s">
        <v>42</v>
      </c>
      <c r="I705" s="20">
        <f>130*F705</f>
        <v>520</v>
      </c>
      <c r="J705" s="10"/>
      <c r="K705" s="10"/>
      <c r="L705" s="8">
        <f>I705+K705</f>
        <v>520</v>
      </c>
      <c r="M705" s="8">
        <v>15</v>
      </c>
      <c r="N705" s="8">
        <f>L705*3+M705</f>
        <v>1575</v>
      </c>
    </row>
    <row r="706" s="1" customFormat="1" ht="12.6" customHeight="1" spans="1:251">
      <c r="A706" s="30" t="str">
        <f>IF(B706="户主",COUNTIF($B$5:B706,$B$5),"")</f>
        <v/>
      </c>
      <c r="B706" s="8" t="s">
        <v>21</v>
      </c>
      <c r="C706" s="8" t="s">
        <v>825</v>
      </c>
      <c r="D706" s="8" t="s">
        <v>23</v>
      </c>
      <c r="E706" s="8" t="s">
        <v>24</v>
      </c>
      <c r="F706" s="8"/>
      <c r="G706" s="8" t="s">
        <v>814</v>
      </c>
      <c r="H706" s="8" t="s">
        <v>42</v>
      </c>
      <c r="I706" s="21"/>
      <c r="J706" s="8"/>
      <c r="K706" s="8"/>
      <c r="L706" s="8"/>
      <c r="M706" s="8"/>
      <c r="N706" s="8"/>
      <c r="IP706" s="4"/>
      <c r="IQ706" s="4"/>
    </row>
    <row r="707" s="1" customFormat="1" ht="12.6" customHeight="1" spans="1:251">
      <c r="A707" s="30" t="str">
        <f>IF(B707="户主",COUNTIF($B$5:B707,$B$5),"")</f>
        <v/>
      </c>
      <c r="B707" s="8" t="s">
        <v>21</v>
      </c>
      <c r="C707" s="8" t="s">
        <v>826</v>
      </c>
      <c r="D707" s="8" t="s">
        <v>23</v>
      </c>
      <c r="E707" s="8" t="s">
        <v>26</v>
      </c>
      <c r="F707" s="8"/>
      <c r="G707" s="8" t="s">
        <v>814</v>
      </c>
      <c r="H707" s="8" t="s">
        <v>42</v>
      </c>
      <c r="I707" s="21"/>
      <c r="J707" s="8"/>
      <c r="K707" s="8"/>
      <c r="L707" s="8"/>
      <c r="M707" s="8"/>
      <c r="N707" s="8"/>
      <c r="IP707" s="4"/>
      <c r="IQ707" s="4"/>
    </row>
    <row r="708" s="1" customFormat="1" ht="12.6" customHeight="1" spans="1:251">
      <c r="A708" s="30" t="str">
        <f>IF(B708="户主",COUNTIF($B$5:B708,$B$5),"")</f>
        <v/>
      </c>
      <c r="B708" s="8" t="s">
        <v>21</v>
      </c>
      <c r="C708" s="8" t="s">
        <v>827</v>
      </c>
      <c r="D708" s="8" t="s">
        <v>18</v>
      </c>
      <c r="E708" s="8" t="s">
        <v>30</v>
      </c>
      <c r="F708" s="8"/>
      <c r="G708" s="8" t="s">
        <v>814</v>
      </c>
      <c r="H708" s="8" t="s">
        <v>42</v>
      </c>
      <c r="I708" s="21"/>
      <c r="J708" s="8"/>
      <c r="K708" s="8"/>
      <c r="L708" s="8"/>
      <c r="M708" s="8"/>
      <c r="N708" s="8"/>
      <c r="IP708" s="4"/>
      <c r="IQ708" s="4"/>
    </row>
    <row r="709" s="1" customFormat="1" ht="12.6" customHeight="1" spans="1:14">
      <c r="A709" s="10">
        <f>IF(B709="户主",COUNTIF($B$5:B709,$B$5),"")</f>
        <v>289</v>
      </c>
      <c r="B709" s="8" t="s">
        <v>16</v>
      </c>
      <c r="C709" s="8" t="s">
        <v>828</v>
      </c>
      <c r="D709" s="8" t="s">
        <v>18</v>
      </c>
      <c r="E709" s="8" t="s">
        <v>16</v>
      </c>
      <c r="F709" s="8">
        <v>1</v>
      </c>
      <c r="G709" s="8" t="s">
        <v>786</v>
      </c>
      <c r="H709" s="8" t="s">
        <v>38</v>
      </c>
      <c r="I709" s="20">
        <f>245*F709</f>
        <v>245</v>
      </c>
      <c r="J709" s="8"/>
      <c r="K709" s="8"/>
      <c r="L709" s="8">
        <f>I709+K709</f>
        <v>245</v>
      </c>
      <c r="M709" s="8">
        <v>15</v>
      </c>
      <c r="N709" s="8">
        <f>L709*3+M709</f>
        <v>750</v>
      </c>
    </row>
    <row r="710" s="1" customFormat="1" ht="12.6" customHeight="1" spans="1:14">
      <c r="A710" s="10">
        <f>IF(B710="户主",COUNTIF($B$5:B710,$B$5),"")</f>
        <v>290</v>
      </c>
      <c r="B710" s="8" t="s">
        <v>16</v>
      </c>
      <c r="C710" s="8" t="s">
        <v>829</v>
      </c>
      <c r="D710" s="8" t="s">
        <v>18</v>
      </c>
      <c r="E710" s="8" t="s">
        <v>16</v>
      </c>
      <c r="F710" s="8">
        <v>1</v>
      </c>
      <c r="G710" s="8" t="s">
        <v>795</v>
      </c>
      <c r="H710" s="8" t="s">
        <v>38</v>
      </c>
      <c r="I710" s="20">
        <f>245*F710</f>
        <v>245</v>
      </c>
      <c r="J710" s="8"/>
      <c r="K710" s="8"/>
      <c r="L710" s="8">
        <f>I710+K710</f>
        <v>245</v>
      </c>
      <c r="M710" s="8">
        <v>15</v>
      </c>
      <c r="N710" s="8">
        <f>L710*3+M710</f>
        <v>750</v>
      </c>
    </row>
    <row r="711" s="1" customFormat="1" ht="12.6" customHeight="1" spans="1:14">
      <c r="A711" s="10">
        <f>IF(B711="户主",COUNTIF($B$5:B711,$B$5),"")</f>
        <v>291</v>
      </c>
      <c r="B711" s="12" t="s">
        <v>16</v>
      </c>
      <c r="C711" s="12" t="s">
        <v>830</v>
      </c>
      <c r="D711" s="12" t="s">
        <v>23</v>
      </c>
      <c r="E711" s="12" t="s">
        <v>16</v>
      </c>
      <c r="F711" s="12">
        <v>1</v>
      </c>
      <c r="G711" s="12" t="s">
        <v>831</v>
      </c>
      <c r="H711" s="12" t="s">
        <v>20</v>
      </c>
      <c r="I711" s="20">
        <f>F711*289</f>
        <v>289</v>
      </c>
      <c r="J711" s="22">
        <v>2</v>
      </c>
      <c r="K711" s="8">
        <v>58</v>
      </c>
      <c r="L711" s="8">
        <f>I711+K711</f>
        <v>347</v>
      </c>
      <c r="M711" s="8">
        <v>15</v>
      </c>
      <c r="N711" s="8">
        <f>L711*3+M711</f>
        <v>1056</v>
      </c>
    </row>
    <row r="712" s="1" customFormat="1" ht="12.6" customHeight="1" spans="1:14">
      <c r="A712" s="10">
        <f>IF(B712="户主",COUNTIF($B$5:B712,$B$5),"")</f>
        <v>292</v>
      </c>
      <c r="B712" s="8" t="s">
        <v>16</v>
      </c>
      <c r="C712" s="8" t="s">
        <v>832</v>
      </c>
      <c r="D712" s="8" t="s">
        <v>18</v>
      </c>
      <c r="E712" s="8" t="s">
        <v>16</v>
      </c>
      <c r="F712" s="8">
        <v>2</v>
      </c>
      <c r="G712" s="8" t="s">
        <v>831</v>
      </c>
      <c r="H712" s="8" t="s">
        <v>38</v>
      </c>
      <c r="I712" s="20">
        <f>245*F712</f>
        <v>490</v>
      </c>
      <c r="J712" s="8"/>
      <c r="K712" s="8"/>
      <c r="L712" s="8">
        <f>I712+K712</f>
        <v>490</v>
      </c>
      <c r="M712" s="8">
        <v>15</v>
      </c>
      <c r="N712" s="8">
        <f>L712*3+M712</f>
        <v>1485</v>
      </c>
    </row>
    <row r="713" s="1" customFormat="1" ht="12.6" customHeight="1" spans="1:14">
      <c r="A713" s="10" t="str">
        <f>IF(B713="户主",COUNTIF($B$5:B713,$B$5),"")</f>
        <v/>
      </c>
      <c r="B713" s="8" t="s">
        <v>21</v>
      </c>
      <c r="C713" s="8" t="s">
        <v>833</v>
      </c>
      <c r="D713" s="8" t="s">
        <v>23</v>
      </c>
      <c r="E713" s="8" t="s">
        <v>26</v>
      </c>
      <c r="F713" s="8"/>
      <c r="G713" s="8" t="s">
        <v>831</v>
      </c>
      <c r="H713" s="8" t="s">
        <v>38</v>
      </c>
      <c r="I713" s="8"/>
      <c r="J713" s="8"/>
      <c r="K713" s="8"/>
      <c r="L713" s="8"/>
      <c r="M713" s="8"/>
      <c r="N713" s="8"/>
    </row>
    <row r="714" s="1" customFormat="1" ht="12.6" customHeight="1" spans="1:14">
      <c r="A714" s="10">
        <f>IF(B714="户主",COUNTIF($B$5:B714,$B$5),"")</f>
        <v>293</v>
      </c>
      <c r="B714" s="8" t="s">
        <v>16</v>
      </c>
      <c r="C714" s="8" t="s">
        <v>834</v>
      </c>
      <c r="D714" s="8" t="s">
        <v>18</v>
      </c>
      <c r="E714" s="8" t="s">
        <v>16</v>
      </c>
      <c r="F714" s="8">
        <v>2</v>
      </c>
      <c r="G714" s="8" t="s">
        <v>831</v>
      </c>
      <c r="H714" s="8" t="s">
        <v>20</v>
      </c>
      <c r="I714" s="20">
        <f>F714*289</f>
        <v>578</v>
      </c>
      <c r="J714" s="8"/>
      <c r="K714" s="8"/>
      <c r="L714" s="8">
        <f>I714+K714</f>
        <v>578</v>
      </c>
      <c r="M714" s="8">
        <v>15</v>
      </c>
      <c r="N714" s="8">
        <f>L714*3+M714</f>
        <v>1749</v>
      </c>
    </row>
    <row r="715" s="1" customFormat="1" ht="12.6" customHeight="1" spans="1:14">
      <c r="A715" s="10" t="str">
        <f>IF(B715="户主",COUNTIF($B$5:B715,$B$5),"")</f>
        <v/>
      </c>
      <c r="B715" s="8" t="s">
        <v>21</v>
      </c>
      <c r="C715" s="8" t="s">
        <v>835</v>
      </c>
      <c r="D715" s="8" t="s">
        <v>23</v>
      </c>
      <c r="E715" s="8" t="s">
        <v>24</v>
      </c>
      <c r="F715" s="8"/>
      <c r="G715" s="8" t="s">
        <v>831</v>
      </c>
      <c r="H715" s="8" t="s">
        <v>20</v>
      </c>
      <c r="I715" s="8"/>
      <c r="J715" s="8"/>
      <c r="K715" s="8"/>
      <c r="L715" s="8"/>
      <c r="M715" s="8"/>
      <c r="N715" s="8"/>
    </row>
    <row r="716" s="1" customFormat="1" ht="12.6" customHeight="1" spans="1:14">
      <c r="A716" s="10">
        <f>IF(B716="户主",COUNTIF($B$5:B716,$B$5),"")</f>
        <v>294</v>
      </c>
      <c r="B716" s="12" t="s">
        <v>16</v>
      </c>
      <c r="C716" s="12" t="s">
        <v>836</v>
      </c>
      <c r="D716" s="12" t="s">
        <v>18</v>
      </c>
      <c r="E716" s="12" t="s">
        <v>16</v>
      </c>
      <c r="F716" s="12">
        <v>1</v>
      </c>
      <c r="G716" s="12" t="s">
        <v>837</v>
      </c>
      <c r="H716" s="12" t="s">
        <v>20</v>
      </c>
      <c r="I716" s="20">
        <f>289*F716</f>
        <v>289</v>
      </c>
      <c r="J716" s="22">
        <v>4</v>
      </c>
      <c r="K716" s="8">
        <v>145</v>
      </c>
      <c r="L716" s="8">
        <f>I716+K716</f>
        <v>434</v>
      </c>
      <c r="M716" s="8">
        <v>15</v>
      </c>
      <c r="N716" s="8">
        <f>L716*3+M716</f>
        <v>1317</v>
      </c>
    </row>
    <row r="717" s="1" customFormat="1" ht="12.6" customHeight="1" spans="1:14">
      <c r="A717" s="10">
        <f>IF(B717="户主",COUNTIF($B$5:B717,$B$5),"")</f>
        <v>295</v>
      </c>
      <c r="B717" s="8" t="s">
        <v>16</v>
      </c>
      <c r="C717" s="8" t="s">
        <v>838</v>
      </c>
      <c r="D717" s="8" t="s">
        <v>18</v>
      </c>
      <c r="E717" s="8" t="s">
        <v>16</v>
      </c>
      <c r="F717" s="8">
        <v>3</v>
      </c>
      <c r="G717" s="8" t="s">
        <v>837</v>
      </c>
      <c r="H717" s="8" t="s">
        <v>38</v>
      </c>
      <c r="I717" s="20">
        <f>245*F717</f>
        <v>735</v>
      </c>
      <c r="J717" s="8"/>
      <c r="K717" s="8"/>
      <c r="L717" s="8">
        <f>I717+K717</f>
        <v>735</v>
      </c>
      <c r="M717" s="8">
        <v>15</v>
      </c>
      <c r="N717" s="8">
        <f>L717*3+M717</f>
        <v>2220</v>
      </c>
    </row>
    <row r="718" s="1" customFormat="1" ht="12.6" customHeight="1" spans="1:14">
      <c r="A718" s="10" t="str">
        <f>IF(B718="户主",COUNTIF($B$5:B718,$B$5),"")</f>
        <v/>
      </c>
      <c r="B718" s="8" t="s">
        <v>21</v>
      </c>
      <c r="C718" s="8" t="s">
        <v>839</v>
      </c>
      <c r="D718" s="8" t="s">
        <v>23</v>
      </c>
      <c r="E718" s="8" t="s">
        <v>24</v>
      </c>
      <c r="F718" s="8"/>
      <c r="G718" s="8" t="s">
        <v>837</v>
      </c>
      <c r="H718" s="8" t="s">
        <v>38</v>
      </c>
      <c r="I718" s="8"/>
      <c r="J718" s="8"/>
      <c r="K718" s="8"/>
      <c r="L718" s="8"/>
      <c r="M718" s="8"/>
      <c r="N718" s="8"/>
    </row>
    <row r="719" s="1" customFormat="1" ht="12.6" customHeight="1" spans="1:14">
      <c r="A719" s="10" t="str">
        <f>IF(B719="户主",COUNTIF($B$5:B719,$B$5),"")</f>
        <v/>
      </c>
      <c r="B719" s="8" t="s">
        <v>21</v>
      </c>
      <c r="C719" s="8" t="s">
        <v>840</v>
      </c>
      <c r="D719" s="8" t="s">
        <v>18</v>
      </c>
      <c r="E719" s="8" t="s">
        <v>30</v>
      </c>
      <c r="F719" s="8"/>
      <c r="G719" s="8" t="s">
        <v>837</v>
      </c>
      <c r="H719" s="8" t="s">
        <v>38</v>
      </c>
      <c r="I719" s="8"/>
      <c r="J719" s="8"/>
      <c r="K719" s="8"/>
      <c r="L719" s="8"/>
      <c r="M719" s="8"/>
      <c r="N719" s="8"/>
    </row>
    <row r="720" s="1" customFormat="1" ht="12.6" customHeight="1" spans="1:14">
      <c r="A720" s="10">
        <f>IF(B720="户主",COUNTIF($B$5:B720,$B$5),"")</f>
        <v>296</v>
      </c>
      <c r="B720" s="12" t="s">
        <v>16</v>
      </c>
      <c r="C720" s="12" t="s">
        <v>841</v>
      </c>
      <c r="D720" s="12" t="s">
        <v>18</v>
      </c>
      <c r="E720" s="12" t="s">
        <v>16</v>
      </c>
      <c r="F720" s="12">
        <v>1</v>
      </c>
      <c r="G720" s="12" t="s">
        <v>842</v>
      </c>
      <c r="H720" s="12" t="s">
        <v>20</v>
      </c>
      <c r="I720" s="20">
        <f>F720*289</f>
        <v>289</v>
      </c>
      <c r="J720" s="22">
        <v>2</v>
      </c>
      <c r="K720" s="8">
        <v>58</v>
      </c>
      <c r="L720" s="8">
        <f>I720+K720</f>
        <v>347</v>
      </c>
      <c r="M720" s="8">
        <v>15</v>
      </c>
      <c r="N720" s="8">
        <f>L720*3+M720</f>
        <v>1056</v>
      </c>
    </row>
    <row r="721" s="1" customFormat="1" ht="12.6" customHeight="1" spans="1:14">
      <c r="A721" s="10">
        <f>IF(B721="户主",COUNTIF($B$5:B721,$B$5),"")</f>
        <v>297</v>
      </c>
      <c r="B721" s="8" t="s">
        <v>16</v>
      </c>
      <c r="C721" s="8" t="s">
        <v>843</v>
      </c>
      <c r="D721" s="8" t="s">
        <v>18</v>
      </c>
      <c r="E721" s="8" t="s">
        <v>16</v>
      </c>
      <c r="F721" s="8">
        <v>2</v>
      </c>
      <c r="G721" s="8" t="s">
        <v>842</v>
      </c>
      <c r="H721" s="8" t="s">
        <v>20</v>
      </c>
      <c r="I721" s="20">
        <f>289*F721</f>
        <v>578</v>
      </c>
      <c r="J721" s="8"/>
      <c r="K721" s="8"/>
      <c r="L721" s="8">
        <f>I721+K722</f>
        <v>636</v>
      </c>
      <c r="M721" s="8">
        <v>15</v>
      </c>
      <c r="N721" s="8">
        <f>L721*3+M721</f>
        <v>1923</v>
      </c>
    </row>
    <row r="722" s="1" customFormat="1" ht="12.6" customHeight="1" spans="1:14">
      <c r="A722" s="10" t="str">
        <f>IF(B722="户主",COUNTIF($B$5:B722,$B$5),"")</f>
        <v/>
      </c>
      <c r="B722" s="8" t="s">
        <v>21</v>
      </c>
      <c r="C722" s="8" t="s">
        <v>844</v>
      </c>
      <c r="D722" s="8" t="s">
        <v>18</v>
      </c>
      <c r="E722" s="8" t="s">
        <v>90</v>
      </c>
      <c r="F722" s="8"/>
      <c r="G722" s="8" t="s">
        <v>842</v>
      </c>
      <c r="H722" s="8" t="s">
        <v>20</v>
      </c>
      <c r="I722" s="8"/>
      <c r="J722" s="8">
        <v>2</v>
      </c>
      <c r="K722" s="8">
        <v>58</v>
      </c>
      <c r="L722" s="8"/>
      <c r="M722" s="8"/>
      <c r="N722" s="8"/>
    </row>
    <row r="723" s="1" customFormat="1" ht="12.6" customHeight="1" spans="1:14">
      <c r="A723" s="10">
        <f>IF(B723="户主",COUNTIF($B$5:B723,$B$5),"")</f>
        <v>298</v>
      </c>
      <c r="B723" s="8" t="s">
        <v>16</v>
      </c>
      <c r="C723" s="8" t="s">
        <v>845</v>
      </c>
      <c r="D723" s="8" t="s">
        <v>18</v>
      </c>
      <c r="E723" s="8" t="s">
        <v>16</v>
      </c>
      <c r="F723" s="8">
        <v>2</v>
      </c>
      <c r="G723" s="8" t="s">
        <v>842</v>
      </c>
      <c r="H723" s="8" t="s">
        <v>20</v>
      </c>
      <c r="I723" s="20">
        <f>F723*289</f>
        <v>578</v>
      </c>
      <c r="J723" s="8"/>
      <c r="K723" s="8"/>
      <c r="L723" s="8">
        <f>I723+K723</f>
        <v>578</v>
      </c>
      <c r="M723" s="8">
        <v>15</v>
      </c>
      <c r="N723" s="8">
        <f>L723*3+M723</f>
        <v>1749</v>
      </c>
    </row>
    <row r="724" s="1" customFormat="1" ht="12.6" customHeight="1" spans="1:14">
      <c r="A724" s="10" t="str">
        <f>IF(B724="户主",COUNTIF($B$5:B724,$B$5),"")</f>
        <v/>
      </c>
      <c r="B724" s="8" t="s">
        <v>21</v>
      </c>
      <c r="C724" s="8" t="s">
        <v>846</v>
      </c>
      <c r="D724" s="8" t="s">
        <v>23</v>
      </c>
      <c r="E724" s="8" t="s">
        <v>24</v>
      </c>
      <c r="F724" s="8"/>
      <c r="G724" s="8" t="s">
        <v>842</v>
      </c>
      <c r="H724" s="8" t="s">
        <v>20</v>
      </c>
      <c r="I724" s="8"/>
      <c r="J724" s="8"/>
      <c r="K724" s="8"/>
      <c r="L724" s="8"/>
      <c r="M724" s="8"/>
      <c r="N724" s="8"/>
    </row>
    <row r="725" s="1" customFormat="1" ht="12.6" customHeight="1" spans="1:14">
      <c r="A725" s="10">
        <f>IF(B725="户主",COUNTIF($B$5:B725,$B$5),"")</f>
        <v>299</v>
      </c>
      <c r="B725" s="8" t="s">
        <v>16</v>
      </c>
      <c r="C725" s="8" t="s">
        <v>847</v>
      </c>
      <c r="D725" s="8" t="s">
        <v>18</v>
      </c>
      <c r="E725" s="8" t="s">
        <v>16</v>
      </c>
      <c r="F725" s="8">
        <v>3</v>
      </c>
      <c r="G725" s="8" t="s">
        <v>842</v>
      </c>
      <c r="H725" s="8" t="s">
        <v>38</v>
      </c>
      <c r="I725" s="20">
        <f>245*F725</f>
        <v>735</v>
      </c>
      <c r="J725" s="8"/>
      <c r="K725" s="8"/>
      <c r="L725" s="8">
        <f>I725+K725</f>
        <v>735</v>
      </c>
      <c r="M725" s="8">
        <v>15</v>
      </c>
      <c r="N725" s="8">
        <f>L725*3+M725</f>
        <v>2220</v>
      </c>
    </row>
    <row r="726" s="1" customFormat="1" ht="12.6" customHeight="1" spans="1:14">
      <c r="A726" s="10" t="str">
        <f>IF(B726="户主",COUNTIF($B$5:B726,$B$5),"")</f>
        <v/>
      </c>
      <c r="B726" s="8" t="s">
        <v>21</v>
      </c>
      <c r="C726" s="8" t="s">
        <v>848</v>
      </c>
      <c r="D726" s="8" t="s">
        <v>23</v>
      </c>
      <c r="E726" s="8" t="s">
        <v>24</v>
      </c>
      <c r="F726" s="8"/>
      <c r="G726" s="8" t="s">
        <v>842</v>
      </c>
      <c r="H726" s="8" t="s">
        <v>38</v>
      </c>
      <c r="I726" s="8"/>
      <c r="J726" s="8"/>
      <c r="K726" s="8"/>
      <c r="L726" s="8"/>
      <c r="M726" s="8"/>
      <c r="N726" s="8"/>
    </row>
    <row r="727" s="1" customFormat="1" ht="12.6" customHeight="1" spans="1:14">
      <c r="A727" s="10" t="str">
        <f>IF(B727="户主",COUNTIF($B$5:B727,$B$5),"")</f>
        <v/>
      </c>
      <c r="B727" s="8" t="s">
        <v>21</v>
      </c>
      <c r="C727" s="8" t="s">
        <v>849</v>
      </c>
      <c r="D727" s="8" t="s">
        <v>18</v>
      </c>
      <c r="E727" s="8" t="s">
        <v>30</v>
      </c>
      <c r="F727" s="8"/>
      <c r="G727" s="8" t="s">
        <v>842</v>
      </c>
      <c r="H727" s="8" t="s">
        <v>38</v>
      </c>
      <c r="I727" s="8"/>
      <c r="J727" s="8"/>
      <c r="K727" s="8"/>
      <c r="L727" s="8"/>
      <c r="M727" s="8"/>
      <c r="N727" s="8"/>
    </row>
    <row r="728" s="1" customFormat="1" ht="12.6" customHeight="1" spans="1:14">
      <c r="A728" s="10">
        <f>IF(B728="户主",COUNTIF($B$5:B728,$B$5),"")</f>
        <v>300</v>
      </c>
      <c r="B728" s="8" t="s">
        <v>16</v>
      </c>
      <c r="C728" s="8" t="s">
        <v>850</v>
      </c>
      <c r="D728" s="8" t="s">
        <v>18</v>
      </c>
      <c r="E728" s="8" t="s">
        <v>16</v>
      </c>
      <c r="F728" s="8">
        <v>3</v>
      </c>
      <c r="G728" s="8" t="s">
        <v>842</v>
      </c>
      <c r="H728" s="8" t="s">
        <v>20</v>
      </c>
      <c r="I728" s="20">
        <f>F728*289</f>
        <v>867</v>
      </c>
      <c r="J728" s="8"/>
      <c r="K728" s="8"/>
      <c r="L728" s="8">
        <f>I728+K728</f>
        <v>867</v>
      </c>
      <c r="M728" s="8">
        <v>15</v>
      </c>
      <c r="N728" s="8">
        <f>L728*3+M728</f>
        <v>2616</v>
      </c>
    </row>
    <row r="729" s="1" customFormat="1" ht="12.6" customHeight="1" spans="1:14">
      <c r="A729" s="10" t="str">
        <f>IF(B729="户主",COUNTIF($B$5:B729,$B$5),"")</f>
        <v/>
      </c>
      <c r="B729" s="8" t="s">
        <v>21</v>
      </c>
      <c r="C729" s="8" t="s">
        <v>851</v>
      </c>
      <c r="D729" s="8" t="s">
        <v>18</v>
      </c>
      <c r="E729" s="8" t="s">
        <v>30</v>
      </c>
      <c r="F729" s="8"/>
      <c r="G729" s="8" t="s">
        <v>842</v>
      </c>
      <c r="H729" s="8" t="s">
        <v>20</v>
      </c>
      <c r="I729" s="8"/>
      <c r="J729" s="8"/>
      <c r="K729" s="8"/>
      <c r="L729" s="8"/>
      <c r="M729" s="8"/>
      <c r="N729" s="8"/>
    </row>
    <row r="730" s="1" customFormat="1" ht="12.6" customHeight="1" spans="1:14">
      <c r="A730" s="10" t="str">
        <f>IF(B730="户主",COUNTIF($B$5:B730,$B$5),"")</f>
        <v/>
      </c>
      <c r="B730" s="8" t="s">
        <v>21</v>
      </c>
      <c r="C730" s="8" t="s">
        <v>852</v>
      </c>
      <c r="D730" s="8" t="s">
        <v>23</v>
      </c>
      <c r="E730" s="8" t="s">
        <v>24</v>
      </c>
      <c r="F730" s="8"/>
      <c r="G730" s="8" t="s">
        <v>842</v>
      </c>
      <c r="H730" s="8" t="s">
        <v>20</v>
      </c>
      <c r="I730" s="8"/>
      <c r="J730" s="8"/>
      <c r="K730" s="8"/>
      <c r="L730" s="8"/>
      <c r="M730" s="8"/>
      <c r="N730" s="8"/>
    </row>
    <row r="731" s="1" customFormat="1" ht="12.6" customHeight="1" spans="1:14">
      <c r="A731" s="10">
        <f>IF(B731="户主",COUNTIF($B$5:B731,$B$5),"")</f>
        <v>301</v>
      </c>
      <c r="B731" s="12" t="s">
        <v>16</v>
      </c>
      <c r="C731" s="12" t="s">
        <v>853</v>
      </c>
      <c r="D731" s="12" t="s">
        <v>18</v>
      </c>
      <c r="E731" s="12" t="s">
        <v>16</v>
      </c>
      <c r="F731" s="12">
        <v>1</v>
      </c>
      <c r="G731" s="12" t="s">
        <v>854</v>
      </c>
      <c r="H731" s="12" t="s">
        <v>20</v>
      </c>
      <c r="I731" s="20">
        <f>289*F731</f>
        <v>289</v>
      </c>
      <c r="J731" s="22">
        <v>4</v>
      </c>
      <c r="K731" s="8">
        <v>145</v>
      </c>
      <c r="L731" s="8">
        <f>I731+K731</f>
        <v>434</v>
      </c>
      <c r="M731" s="8">
        <v>15</v>
      </c>
      <c r="N731" s="8">
        <f>L731*3+M731</f>
        <v>1317</v>
      </c>
    </row>
    <row r="732" s="1" customFormat="1" ht="12.6" customHeight="1" spans="1:14">
      <c r="A732" s="10">
        <f>IF(B732="户主",COUNTIF($B$5:B732,$B$5),"")</f>
        <v>302</v>
      </c>
      <c r="B732" s="12" t="s">
        <v>16</v>
      </c>
      <c r="C732" s="12" t="s">
        <v>855</v>
      </c>
      <c r="D732" s="12" t="s">
        <v>18</v>
      </c>
      <c r="E732" s="12" t="s">
        <v>16</v>
      </c>
      <c r="F732" s="12">
        <v>1</v>
      </c>
      <c r="G732" s="12" t="s">
        <v>854</v>
      </c>
      <c r="H732" s="12" t="s">
        <v>20</v>
      </c>
      <c r="I732" s="20">
        <f>289*F732</f>
        <v>289</v>
      </c>
      <c r="J732" s="22"/>
      <c r="K732" s="22"/>
      <c r="L732" s="8">
        <f>I732+K732</f>
        <v>289</v>
      </c>
      <c r="M732" s="8">
        <v>15</v>
      </c>
      <c r="N732" s="8">
        <f>L732*3+M732</f>
        <v>882</v>
      </c>
    </row>
    <row r="733" s="1" customFormat="1" ht="12.6" customHeight="1" spans="1:14">
      <c r="A733" s="10">
        <f>IF(B733="户主",COUNTIF($B$5:B733,$B$5),"")</f>
        <v>303</v>
      </c>
      <c r="B733" s="12" t="s">
        <v>16</v>
      </c>
      <c r="C733" s="10" t="s">
        <v>856</v>
      </c>
      <c r="D733" s="12" t="s">
        <v>18</v>
      </c>
      <c r="E733" s="10" t="s">
        <v>16</v>
      </c>
      <c r="F733" s="10">
        <v>1</v>
      </c>
      <c r="G733" s="10" t="s">
        <v>854</v>
      </c>
      <c r="H733" s="10" t="s">
        <v>20</v>
      </c>
      <c r="I733" s="20">
        <f>F733*289</f>
        <v>289</v>
      </c>
      <c r="J733" s="10">
        <v>5</v>
      </c>
      <c r="K733" s="8">
        <v>87</v>
      </c>
      <c r="L733" s="8">
        <f>I733+K733</f>
        <v>376</v>
      </c>
      <c r="M733" s="8">
        <v>15</v>
      </c>
      <c r="N733" s="8">
        <f>L733*3+M733</f>
        <v>1143</v>
      </c>
    </row>
    <row r="734" s="1" customFormat="1" ht="12.6" customHeight="1" spans="1:14">
      <c r="A734" s="10">
        <f>IF(B734="户主",COUNTIF($B$5:B734,$B$5),"")</f>
        <v>304</v>
      </c>
      <c r="B734" s="12" t="s">
        <v>16</v>
      </c>
      <c r="C734" s="12" t="s">
        <v>857</v>
      </c>
      <c r="D734" s="12" t="s">
        <v>23</v>
      </c>
      <c r="E734" s="12" t="s">
        <v>16</v>
      </c>
      <c r="F734" s="12">
        <v>2</v>
      </c>
      <c r="G734" s="12" t="s">
        <v>858</v>
      </c>
      <c r="H734" s="12" t="s">
        <v>20</v>
      </c>
      <c r="I734" s="20">
        <f>F734*289</f>
        <v>578</v>
      </c>
      <c r="J734" s="22"/>
      <c r="K734" s="8"/>
      <c r="L734" s="8">
        <f>I734+K734+K735</f>
        <v>665</v>
      </c>
      <c r="M734" s="8">
        <v>15</v>
      </c>
      <c r="N734" s="8">
        <f>L734*3+M734</f>
        <v>2010</v>
      </c>
    </row>
    <row r="735" s="1" customFormat="1" ht="12.6" customHeight="1" spans="1:14">
      <c r="A735" s="10" t="str">
        <f>IF(B735="户主",COUNTIF($B$5:B735,$B$5),"")</f>
        <v/>
      </c>
      <c r="B735" s="12" t="s">
        <v>21</v>
      </c>
      <c r="C735" s="12" t="s">
        <v>859</v>
      </c>
      <c r="D735" s="12" t="s">
        <v>18</v>
      </c>
      <c r="E735" s="12" t="s">
        <v>860</v>
      </c>
      <c r="F735" s="12"/>
      <c r="G735" s="12" t="s">
        <v>858</v>
      </c>
      <c r="H735" s="12" t="s">
        <v>20</v>
      </c>
      <c r="I735" s="20"/>
      <c r="J735" s="22">
        <v>3</v>
      </c>
      <c r="K735" s="22">
        <v>87</v>
      </c>
      <c r="L735" s="8"/>
      <c r="M735" s="8"/>
      <c r="N735" s="8"/>
    </row>
    <row r="736" s="3" customFormat="1" ht="12.6" customHeight="1" spans="1:251">
      <c r="A736" s="10">
        <f>IF(B736="户主",COUNTIF($B$5:B736,$B$5),"")</f>
        <v>305</v>
      </c>
      <c r="B736" s="8" t="s">
        <v>16</v>
      </c>
      <c r="C736" s="11" t="s">
        <v>861</v>
      </c>
      <c r="D736" s="12" t="s">
        <v>18</v>
      </c>
      <c r="E736" s="12" t="s">
        <v>16</v>
      </c>
      <c r="F736" s="12">
        <v>3</v>
      </c>
      <c r="G736" s="12" t="s">
        <v>858</v>
      </c>
      <c r="H736" s="12" t="s">
        <v>42</v>
      </c>
      <c r="I736" s="20">
        <f>F736*130</f>
        <v>390</v>
      </c>
      <c r="J736" s="22"/>
      <c r="K736" s="22"/>
      <c r="L736" s="8">
        <f>I736+K736+K737+K738</f>
        <v>477</v>
      </c>
      <c r="M736" s="8">
        <v>15</v>
      </c>
      <c r="N736" s="8">
        <f>L736*3+M736</f>
        <v>1446</v>
      </c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  <c r="DO736" s="1"/>
      <c r="DP736" s="1"/>
      <c r="DQ736" s="1"/>
      <c r="DR736" s="1"/>
      <c r="DS736" s="1"/>
      <c r="DT736" s="1"/>
      <c r="DU736" s="1"/>
      <c r="DV736" s="1"/>
      <c r="DW736" s="1"/>
      <c r="DX736" s="1"/>
      <c r="DY736" s="1"/>
      <c r="DZ736" s="1"/>
      <c r="EA736" s="1"/>
      <c r="EB736" s="1"/>
      <c r="EC736" s="1"/>
      <c r="ED736" s="1"/>
      <c r="EE736" s="1"/>
      <c r="EF736" s="1"/>
      <c r="EG736" s="1"/>
      <c r="EH736" s="1"/>
      <c r="EI736" s="1"/>
      <c r="EJ736" s="1"/>
      <c r="EK736" s="1"/>
      <c r="EL736" s="1"/>
      <c r="EM736" s="1"/>
      <c r="EN736" s="1"/>
      <c r="EO736" s="1"/>
      <c r="EP736" s="1"/>
      <c r="EQ736" s="1"/>
      <c r="ER736" s="1"/>
      <c r="ES736" s="1"/>
      <c r="ET736" s="1"/>
      <c r="EU736" s="1"/>
      <c r="EV736" s="1"/>
      <c r="EW736" s="1"/>
      <c r="EX736" s="1"/>
      <c r="EY736" s="1"/>
      <c r="EZ736" s="1"/>
      <c r="FA736" s="1"/>
      <c r="FB736" s="1"/>
      <c r="FC736" s="1"/>
      <c r="FD736" s="1"/>
      <c r="FE736" s="1"/>
      <c r="FF736" s="1"/>
      <c r="FG736" s="1"/>
      <c r="FH736" s="1"/>
      <c r="FI736" s="1"/>
      <c r="FJ736" s="1"/>
      <c r="FK736" s="1"/>
      <c r="FL736" s="1"/>
      <c r="FM736" s="1"/>
      <c r="FN736" s="1"/>
      <c r="FO736" s="1"/>
      <c r="FP736" s="1"/>
      <c r="FQ736" s="1"/>
      <c r="FR736" s="1"/>
      <c r="FS736" s="1"/>
      <c r="FT736" s="1"/>
      <c r="FU736" s="1"/>
      <c r="FV736" s="1"/>
      <c r="FW736" s="1"/>
      <c r="FX736" s="1"/>
      <c r="FY736" s="1"/>
      <c r="FZ736" s="1"/>
      <c r="GA736" s="1"/>
      <c r="GB736" s="1"/>
      <c r="GC736" s="1"/>
      <c r="GD736" s="1"/>
      <c r="GE736" s="1"/>
      <c r="GF736" s="1"/>
      <c r="GG736" s="1"/>
      <c r="GH736" s="1"/>
      <c r="GI736" s="1"/>
      <c r="GJ736" s="1"/>
      <c r="GK736" s="1"/>
      <c r="GL736" s="1"/>
      <c r="GM736" s="1"/>
      <c r="GN736" s="1"/>
      <c r="GO736" s="1"/>
      <c r="GP736" s="1"/>
      <c r="GQ736" s="1"/>
      <c r="GR736" s="1"/>
      <c r="GS736" s="1"/>
      <c r="GT736" s="1"/>
      <c r="GU736" s="1"/>
      <c r="GV736" s="1"/>
      <c r="GW736" s="1"/>
      <c r="GX736" s="1"/>
      <c r="GY736" s="1"/>
      <c r="GZ736" s="1"/>
      <c r="HA736" s="1"/>
      <c r="HB736" s="1"/>
      <c r="HC736" s="1"/>
      <c r="HD736" s="1"/>
      <c r="HE736" s="1"/>
      <c r="HF736" s="1"/>
      <c r="HG736" s="1"/>
      <c r="HH736" s="1"/>
      <c r="HI736" s="1"/>
      <c r="HJ736" s="1"/>
      <c r="HK736" s="1"/>
      <c r="HL736" s="1"/>
      <c r="HM736" s="1"/>
      <c r="HN736" s="1"/>
      <c r="HO736" s="1"/>
      <c r="HP736" s="1"/>
      <c r="HQ736" s="1"/>
      <c r="HR736" s="1"/>
      <c r="HS736" s="1"/>
      <c r="HT736" s="1"/>
      <c r="HU736" s="1"/>
      <c r="HV736" s="1"/>
      <c r="HW736" s="1"/>
      <c r="HX736" s="1"/>
      <c r="HY736" s="1"/>
      <c r="HZ736" s="1"/>
      <c r="IA736" s="1"/>
      <c r="IB736" s="1"/>
      <c r="IC736" s="1"/>
      <c r="ID736" s="1"/>
      <c r="IE736" s="1"/>
      <c r="IF736" s="1"/>
      <c r="IG736" s="1"/>
      <c r="IH736" s="1"/>
      <c r="II736" s="1"/>
      <c r="IJ736" s="1"/>
      <c r="IK736" s="1"/>
      <c r="IL736" s="1"/>
      <c r="IM736" s="1"/>
      <c r="IN736" s="1"/>
      <c r="IO736" s="1"/>
      <c r="IP736" s="4"/>
      <c r="IQ736" s="4"/>
    </row>
    <row r="737" s="3" customFormat="1" ht="12.6" customHeight="1" spans="1:251">
      <c r="A737" s="10" t="str">
        <f>IF(B737="户主",COUNTIF($B$5:B737,$B$5),"")</f>
        <v/>
      </c>
      <c r="B737" s="8" t="s">
        <v>21</v>
      </c>
      <c r="C737" s="11" t="s">
        <v>862</v>
      </c>
      <c r="D737" s="12" t="s">
        <v>23</v>
      </c>
      <c r="E737" s="12" t="s">
        <v>85</v>
      </c>
      <c r="F737" s="12"/>
      <c r="G737" s="12" t="s">
        <v>858</v>
      </c>
      <c r="H737" s="12" t="s">
        <v>42</v>
      </c>
      <c r="I737" s="20"/>
      <c r="J737" s="22"/>
      <c r="K737" s="22"/>
      <c r="L737" s="8"/>
      <c r="M737" s="8"/>
      <c r="N737" s="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  <c r="DO737" s="1"/>
      <c r="DP737" s="1"/>
      <c r="DQ737" s="1"/>
      <c r="DR737" s="1"/>
      <c r="DS737" s="1"/>
      <c r="DT737" s="1"/>
      <c r="DU737" s="1"/>
      <c r="DV737" s="1"/>
      <c r="DW737" s="1"/>
      <c r="DX737" s="1"/>
      <c r="DY737" s="1"/>
      <c r="DZ737" s="1"/>
      <c r="EA737" s="1"/>
      <c r="EB737" s="1"/>
      <c r="EC737" s="1"/>
      <c r="ED737" s="1"/>
      <c r="EE737" s="1"/>
      <c r="EF737" s="1"/>
      <c r="EG737" s="1"/>
      <c r="EH737" s="1"/>
      <c r="EI737" s="1"/>
      <c r="EJ737" s="1"/>
      <c r="EK737" s="1"/>
      <c r="EL737" s="1"/>
      <c r="EM737" s="1"/>
      <c r="EN737" s="1"/>
      <c r="EO737" s="1"/>
      <c r="EP737" s="1"/>
      <c r="EQ737" s="1"/>
      <c r="ER737" s="1"/>
      <c r="ES737" s="1"/>
      <c r="ET737" s="1"/>
      <c r="EU737" s="1"/>
      <c r="EV737" s="1"/>
      <c r="EW737" s="1"/>
      <c r="EX737" s="1"/>
      <c r="EY737" s="1"/>
      <c r="EZ737" s="1"/>
      <c r="FA737" s="1"/>
      <c r="FB737" s="1"/>
      <c r="FC737" s="1"/>
      <c r="FD737" s="1"/>
      <c r="FE737" s="1"/>
      <c r="FF737" s="1"/>
      <c r="FG737" s="1"/>
      <c r="FH737" s="1"/>
      <c r="FI737" s="1"/>
      <c r="FJ737" s="1"/>
      <c r="FK737" s="1"/>
      <c r="FL737" s="1"/>
      <c r="FM737" s="1"/>
      <c r="FN737" s="1"/>
      <c r="FO737" s="1"/>
      <c r="FP737" s="1"/>
      <c r="FQ737" s="1"/>
      <c r="FR737" s="1"/>
      <c r="FS737" s="1"/>
      <c r="FT737" s="1"/>
      <c r="FU737" s="1"/>
      <c r="FV737" s="1"/>
      <c r="FW737" s="1"/>
      <c r="FX737" s="1"/>
      <c r="FY737" s="1"/>
      <c r="FZ737" s="1"/>
      <c r="GA737" s="1"/>
      <c r="GB737" s="1"/>
      <c r="GC737" s="1"/>
      <c r="GD737" s="1"/>
      <c r="GE737" s="1"/>
      <c r="GF737" s="1"/>
      <c r="GG737" s="1"/>
      <c r="GH737" s="1"/>
      <c r="GI737" s="1"/>
      <c r="GJ737" s="1"/>
      <c r="GK737" s="1"/>
      <c r="GL737" s="1"/>
      <c r="GM737" s="1"/>
      <c r="GN737" s="1"/>
      <c r="GO737" s="1"/>
      <c r="GP737" s="1"/>
      <c r="GQ737" s="1"/>
      <c r="GR737" s="1"/>
      <c r="GS737" s="1"/>
      <c r="GT737" s="1"/>
      <c r="GU737" s="1"/>
      <c r="GV737" s="1"/>
      <c r="GW737" s="1"/>
      <c r="GX737" s="1"/>
      <c r="GY737" s="1"/>
      <c r="GZ737" s="1"/>
      <c r="HA737" s="1"/>
      <c r="HB737" s="1"/>
      <c r="HC737" s="1"/>
      <c r="HD737" s="1"/>
      <c r="HE737" s="1"/>
      <c r="HF737" s="1"/>
      <c r="HG737" s="1"/>
      <c r="HH737" s="1"/>
      <c r="HI737" s="1"/>
      <c r="HJ737" s="1"/>
      <c r="HK737" s="1"/>
      <c r="HL737" s="1"/>
      <c r="HM737" s="1"/>
      <c r="HN737" s="1"/>
      <c r="HO737" s="1"/>
      <c r="HP737" s="1"/>
      <c r="HQ737" s="1"/>
      <c r="HR737" s="1"/>
      <c r="HS737" s="1"/>
      <c r="HT737" s="1"/>
      <c r="HU737" s="1"/>
      <c r="HV737" s="1"/>
      <c r="HW737" s="1"/>
      <c r="HX737" s="1"/>
      <c r="HY737" s="1"/>
      <c r="HZ737" s="1"/>
      <c r="IA737" s="1"/>
      <c r="IB737" s="1"/>
      <c r="IC737" s="1"/>
      <c r="ID737" s="1"/>
      <c r="IE737" s="1"/>
      <c r="IF737" s="1"/>
      <c r="IG737" s="1"/>
      <c r="IH737" s="1"/>
      <c r="II737" s="1"/>
      <c r="IJ737" s="1"/>
      <c r="IK737" s="1"/>
      <c r="IL737" s="1"/>
      <c r="IM737" s="1"/>
      <c r="IN737" s="1"/>
      <c r="IO737" s="1"/>
      <c r="IP737" s="4"/>
      <c r="IQ737" s="4"/>
    </row>
    <row r="738" s="1" customFormat="1" ht="12.6" customHeight="1" spans="1:14">
      <c r="A738" s="10" t="str">
        <f>IF(B738="户主",COUNTIF($B$5:B738,$B$5),"")</f>
        <v/>
      </c>
      <c r="B738" s="12" t="s">
        <v>21</v>
      </c>
      <c r="C738" s="12" t="s">
        <v>863</v>
      </c>
      <c r="D738" s="12" t="s">
        <v>23</v>
      </c>
      <c r="E738" s="12" t="s">
        <v>202</v>
      </c>
      <c r="F738" s="12"/>
      <c r="G738" s="12" t="s">
        <v>858</v>
      </c>
      <c r="H738" s="12" t="s">
        <v>42</v>
      </c>
      <c r="I738" s="20"/>
      <c r="J738" s="22">
        <v>3</v>
      </c>
      <c r="K738" s="8">
        <v>87</v>
      </c>
      <c r="L738" s="8"/>
      <c r="M738" s="8"/>
      <c r="N738" s="8"/>
    </row>
    <row r="739" s="1" customFormat="1" ht="12.6" customHeight="1" spans="1:14">
      <c r="A739" s="10">
        <f>IF(B739="户主",COUNTIF($B$5:B739,$B$5),"")</f>
        <v>306</v>
      </c>
      <c r="B739" s="12" t="s">
        <v>16</v>
      </c>
      <c r="C739" s="12" t="s">
        <v>864</v>
      </c>
      <c r="D739" s="12" t="s">
        <v>18</v>
      </c>
      <c r="E739" s="12" t="s">
        <v>16</v>
      </c>
      <c r="F739" s="12">
        <v>1</v>
      </c>
      <c r="G739" s="10" t="s">
        <v>858</v>
      </c>
      <c r="H739" s="12" t="s">
        <v>20</v>
      </c>
      <c r="I739" s="20">
        <f>F739*289</f>
        <v>289</v>
      </c>
      <c r="J739" s="22">
        <v>5</v>
      </c>
      <c r="K739" s="8">
        <v>87</v>
      </c>
      <c r="L739" s="8">
        <f>I739+K739</f>
        <v>376</v>
      </c>
      <c r="M739" s="8">
        <v>15</v>
      </c>
      <c r="N739" s="8">
        <f>L739*3+M739</f>
        <v>1143</v>
      </c>
    </row>
    <row r="740" s="1" customFormat="1" ht="12.6" customHeight="1" spans="1:14">
      <c r="A740" s="10">
        <f>IF(B740="户主",COUNTIF($B$5:B740,$B$5),"")</f>
        <v>307</v>
      </c>
      <c r="B740" s="8" t="s">
        <v>16</v>
      </c>
      <c r="C740" s="8" t="s">
        <v>865</v>
      </c>
      <c r="D740" s="8" t="s">
        <v>18</v>
      </c>
      <c r="E740" s="8" t="s">
        <v>16</v>
      </c>
      <c r="F740" s="8">
        <v>2</v>
      </c>
      <c r="G740" s="8" t="s">
        <v>858</v>
      </c>
      <c r="H740" s="12" t="s">
        <v>20</v>
      </c>
      <c r="I740" s="20">
        <f>F740*289</f>
        <v>578</v>
      </c>
      <c r="J740" s="8"/>
      <c r="K740" s="8"/>
      <c r="L740" s="8">
        <f>I740+K740</f>
        <v>578</v>
      </c>
      <c r="M740" s="8">
        <v>15</v>
      </c>
      <c r="N740" s="8">
        <f>L740*3+M740</f>
        <v>1749</v>
      </c>
    </row>
    <row r="741" s="1" customFormat="1" ht="12.6" customHeight="1" spans="1:14">
      <c r="A741" s="10" t="str">
        <f>IF(B741="户主",COUNTIF($B$5:B741,$B$5),"")</f>
        <v/>
      </c>
      <c r="B741" s="8" t="s">
        <v>21</v>
      </c>
      <c r="C741" s="8" t="s">
        <v>866</v>
      </c>
      <c r="D741" s="8" t="s">
        <v>23</v>
      </c>
      <c r="E741" s="8" t="s">
        <v>24</v>
      </c>
      <c r="F741" s="8"/>
      <c r="G741" s="8" t="s">
        <v>858</v>
      </c>
      <c r="H741" s="12" t="s">
        <v>20</v>
      </c>
      <c r="I741" s="8"/>
      <c r="J741" s="8"/>
      <c r="K741" s="8"/>
      <c r="L741" s="8"/>
      <c r="M741" s="8"/>
      <c r="N741" s="8"/>
    </row>
    <row r="742" s="1" customFormat="1" ht="12.6" customHeight="1" spans="1:14">
      <c r="A742" s="10">
        <f>IF(B742="户主",COUNTIF($B$5:B742,$B$5),"")</f>
        <v>308</v>
      </c>
      <c r="B742" s="9" t="s">
        <v>16</v>
      </c>
      <c r="C742" s="8" t="s">
        <v>867</v>
      </c>
      <c r="D742" s="8" t="s">
        <v>18</v>
      </c>
      <c r="E742" s="9" t="s">
        <v>16</v>
      </c>
      <c r="F742" s="8">
        <v>1</v>
      </c>
      <c r="G742" s="9" t="s">
        <v>858</v>
      </c>
      <c r="H742" s="8" t="s">
        <v>20</v>
      </c>
      <c r="I742" s="20">
        <f>289*F742</f>
        <v>289</v>
      </c>
      <c r="J742" s="8"/>
      <c r="K742" s="9"/>
      <c r="L742" s="8">
        <f>I742+K742</f>
        <v>289</v>
      </c>
      <c r="M742" s="8">
        <v>15</v>
      </c>
      <c r="N742" s="8">
        <f>L742*3+M742</f>
        <v>882</v>
      </c>
    </row>
    <row r="743" s="1" customFormat="1" ht="12.6" customHeight="1" spans="1:14">
      <c r="A743" s="10">
        <f>IF(B743="户主",COUNTIF($B$5:B743,$B$5),"")</f>
        <v>309</v>
      </c>
      <c r="B743" s="9" t="s">
        <v>16</v>
      </c>
      <c r="C743" s="8" t="s">
        <v>868</v>
      </c>
      <c r="D743" s="8" t="s">
        <v>18</v>
      </c>
      <c r="E743" s="9" t="s">
        <v>16</v>
      </c>
      <c r="F743" s="8">
        <v>1</v>
      </c>
      <c r="G743" s="9" t="s">
        <v>842</v>
      </c>
      <c r="H743" s="8" t="s">
        <v>20</v>
      </c>
      <c r="I743" s="20">
        <f>289*F743</f>
        <v>289</v>
      </c>
      <c r="J743" s="8"/>
      <c r="K743" s="9"/>
      <c r="L743" s="8">
        <f>I743+K743</f>
        <v>289</v>
      </c>
      <c r="M743" s="8">
        <v>15</v>
      </c>
      <c r="N743" s="8">
        <f>L743*3+M743</f>
        <v>882</v>
      </c>
    </row>
    <row r="744" s="1" customFormat="1" ht="12.6" customHeight="1" spans="1:14">
      <c r="A744" s="10">
        <f>IF(B744="户主",COUNTIF($B$5:B744,$B$5),"")</f>
        <v>310</v>
      </c>
      <c r="B744" s="9" t="s">
        <v>16</v>
      </c>
      <c r="C744" s="8" t="s">
        <v>869</v>
      </c>
      <c r="D744" s="8" t="s">
        <v>18</v>
      </c>
      <c r="E744" s="9" t="s">
        <v>16</v>
      </c>
      <c r="F744" s="8">
        <v>1</v>
      </c>
      <c r="G744" s="9" t="s">
        <v>842</v>
      </c>
      <c r="H744" s="8" t="s">
        <v>20</v>
      </c>
      <c r="I744" s="20">
        <f>289*F744</f>
        <v>289</v>
      </c>
      <c r="J744" s="8"/>
      <c r="K744" s="9"/>
      <c r="L744" s="8">
        <f>I744+K744</f>
        <v>289</v>
      </c>
      <c r="M744" s="8">
        <v>15</v>
      </c>
      <c r="N744" s="8">
        <f>L744*3+M744</f>
        <v>882</v>
      </c>
    </row>
    <row r="745" s="1" customFormat="1" ht="12.6" customHeight="1" spans="1:14">
      <c r="A745" s="10">
        <f>IF(B745="户主",COUNTIF($B$5:B745,$B$5),"")</f>
        <v>311</v>
      </c>
      <c r="B745" s="8" t="s">
        <v>16</v>
      </c>
      <c r="C745" s="8" t="s">
        <v>870</v>
      </c>
      <c r="D745" s="9" t="s">
        <v>23</v>
      </c>
      <c r="E745" s="9" t="s">
        <v>16</v>
      </c>
      <c r="F745" s="25">
        <v>4</v>
      </c>
      <c r="G745" s="9" t="s">
        <v>837</v>
      </c>
      <c r="H745" s="9" t="s">
        <v>20</v>
      </c>
      <c r="I745" s="20">
        <f>289*F745</f>
        <v>1156</v>
      </c>
      <c r="J745" s="8"/>
      <c r="K745" s="8"/>
      <c r="L745" s="8">
        <f>I745+K748</f>
        <v>1243</v>
      </c>
      <c r="M745" s="8">
        <v>15</v>
      </c>
      <c r="N745" s="8">
        <f>L745*3+M745</f>
        <v>3744</v>
      </c>
    </row>
    <row r="746" s="1" customFormat="1" ht="12.6" customHeight="1" spans="1:14">
      <c r="A746" s="10" t="str">
        <f>IF(B746="户主",COUNTIF($B$5:B746,$B$5),"")</f>
        <v/>
      </c>
      <c r="B746" s="8" t="s">
        <v>21</v>
      </c>
      <c r="C746" s="8" t="s">
        <v>871</v>
      </c>
      <c r="D746" s="9" t="s">
        <v>23</v>
      </c>
      <c r="E746" s="9" t="s">
        <v>21</v>
      </c>
      <c r="F746" s="9"/>
      <c r="G746" s="9" t="s">
        <v>837</v>
      </c>
      <c r="H746" s="9" t="s">
        <v>20</v>
      </c>
      <c r="I746" s="9"/>
      <c r="J746" s="8"/>
      <c r="K746" s="8"/>
      <c r="L746" s="28"/>
      <c r="M746" s="8"/>
      <c r="N746" s="8"/>
    </row>
    <row r="747" s="1" customFormat="1" ht="12.6" customHeight="1" spans="1:14">
      <c r="A747" s="10" t="str">
        <f>IF(B747="户主",COUNTIF($B$5:B747,$B$5),"")</f>
        <v/>
      </c>
      <c r="B747" s="8" t="s">
        <v>21</v>
      </c>
      <c r="C747" s="8" t="s">
        <v>872</v>
      </c>
      <c r="D747" s="9" t="s">
        <v>23</v>
      </c>
      <c r="E747" s="9" t="s">
        <v>47</v>
      </c>
      <c r="F747" s="9"/>
      <c r="G747" s="9" t="s">
        <v>837</v>
      </c>
      <c r="H747" s="9" t="s">
        <v>20</v>
      </c>
      <c r="I747" s="9"/>
      <c r="J747" s="8"/>
      <c r="K747" s="8"/>
      <c r="L747" s="28"/>
      <c r="M747" s="8"/>
      <c r="N747" s="8"/>
    </row>
    <row r="748" s="1" customFormat="1" ht="12.6" customHeight="1" spans="1:14">
      <c r="A748" s="10" t="str">
        <f>IF(B748="户主",COUNTIF($B$5:B748,$B$5),"")</f>
        <v/>
      </c>
      <c r="B748" s="8" t="s">
        <v>21</v>
      </c>
      <c r="C748" s="8" t="s">
        <v>873</v>
      </c>
      <c r="D748" s="9" t="s">
        <v>23</v>
      </c>
      <c r="E748" s="9" t="s">
        <v>202</v>
      </c>
      <c r="F748" s="9"/>
      <c r="G748" s="9" t="s">
        <v>837</v>
      </c>
      <c r="H748" s="9" t="s">
        <v>20</v>
      </c>
      <c r="I748" s="9"/>
      <c r="J748" s="8">
        <v>3</v>
      </c>
      <c r="K748" s="22">
        <v>87</v>
      </c>
      <c r="L748" s="28"/>
      <c r="M748" s="8"/>
      <c r="N748" s="8"/>
    </row>
    <row r="749" s="1" customFormat="1" ht="12.6" customHeight="1" spans="1:14">
      <c r="A749" s="10">
        <f>IF(B749="户主",COUNTIF($B$5:B749,$B$5),"")</f>
        <v>312</v>
      </c>
      <c r="B749" s="8" t="s">
        <v>16</v>
      </c>
      <c r="C749" s="8" t="s">
        <v>874</v>
      </c>
      <c r="D749" s="9" t="s">
        <v>23</v>
      </c>
      <c r="E749" s="9" t="s">
        <v>16</v>
      </c>
      <c r="F749" s="25">
        <v>1</v>
      </c>
      <c r="G749" s="9" t="s">
        <v>831</v>
      </c>
      <c r="H749" s="9" t="s">
        <v>20</v>
      </c>
      <c r="I749" s="20">
        <f>F749*289</f>
        <v>289</v>
      </c>
      <c r="J749" s="8"/>
      <c r="K749" s="8"/>
      <c r="L749" s="8">
        <f>I749+K749</f>
        <v>289</v>
      </c>
      <c r="M749" s="8">
        <v>15</v>
      </c>
      <c r="N749" s="8">
        <f>L749*3+M749</f>
        <v>882</v>
      </c>
    </row>
    <row r="750" s="1" customFormat="1" ht="12.6" customHeight="1" spans="1:14">
      <c r="A750" s="10">
        <f>IF(B750="户主",COUNTIF($B$5:B750,$B$5),"")</f>
        <v>313</v>
      </c>
      <c r="B750" s="8" t="s">
        <v>16</v>
      </c>
      <c r="C750" s="8" t="s">
        <v>875</v>
      </c>
      <c r="D750" s="9" t="s">
        <v>23</v>
      </c>
      <c r="E750" s="9" t="s">
        <v>16</v>
      </c>
      <c r="F750" s="25">
        <v>1</v>
      </c>
      <c r="G750" s="9" t="s">
        <v>831</v>
      </c>
      <c r="H750" s="9" t="s">
        <v>38</v>
      </c>
      <c r="I750" s="20">
        <f>245*F750</f>
        <v>245</v>
      </c>
      <c r="J750" s="8"/>
      <c r="K750" s="8"/>
      <c r="L750" s="8">
        <f>I750+K750</f>
        <v>245</v>
      </c>
      <c r="M750" s="8">
        <v>15</v>
      </c>
      <c r="N750" s="8">
        <f>L750*3+M750</f>
        <v>750</v>
      </c>
    </row>
    <row r="751" s="1" customFormat="1" ht="12.6" customHeight="1" spans="1:14">
      <c r="A751" s="10">
        <f>IF(B751="户主",COUNTIF($B$5:B751,$B$5),"")</f>
        <v>314</v>
      </c>
      <c r="B751" s="8" t="s">
        <v>16</v>
      </c>
      <c r="C751" s="8" t="s">
        <v>876</v>
      </c>
      <c r="D751" s="9" t="s">
        <v>18</v>
      </c>
      <c r="E751" s="9" t="s">
        <v>16</v>
      </c>
      <c r="F751" s="25">
        <v>1</v>
      </c>
      <c r="G751" s="9" t="s">
        <v>831</v>
      </c>
      <c r="H751" s="9" t="s">
        <v>20</v>
      </c>
      <c r="I751" s="20">
        <f>F751*289</f>
        <v>289</v>
      </c>
      <c r="J751" s="8">
        <v>2</v>
      </c>
      <c r="K751" s="8">
        <v>58</v>
      </c>
      <c r="L751" s="8">
        <f>I751+K751</f>
        <v>347</v>
      </c>
      <c r="M751" s="8">
        <v>15</v>
      </c>
      <c r="N751" s="8">
        <f>L751*3+M751</f>
        <v>1056</v>
      </c>
    </row>
    <row r="752" s="1" customFormat="1" ht="12.6" customHeight="1" spans="1:14">
      <c r="A752" s="10">
        <f>IF(B752="户主",COUNTIF($B$5:B752,$B$5),"")</f>
        <v>315</v>
      </c>
      <c r="B752" s="8" t="s">
        <v>16</v>
      </c>
      <c r="C752" s="8" t="s">
        <v>877</v>
      </c>
      <c r="D752" s="9" t="s">
        <v>18</v>
      </c>
      <c r="E752" s="9" t="s">
        <v>16</v>
      </c>
      <c r="F752" s="25">
        <v>2</v>
      </c>
      <c r="G752" s="9" t="s">
        <v>831</v>
      </c>
      <c r="H752" s="9" t="s">
        <v>38</v>
      </c>
      <c r="I752" s="20">
        <f>245*F752</f>
        <v>490</v>
      </c>
      <c r="J752" s="8"/>
      <c r="K752" s="8"/>
      <c r="L752" s="8">
        <f>I752+K752</f>
        <v>490</v>
      </c>
      <c r="M752" s="8">
        <v>15</v>
      </c>
      <c r="N752" s="8">
        <f>L752*3+M752</f>
        <v>1485</v>
      </c>
    </row>
    <row r="753" s="1" customFormat="1" ht="12.6" customHeight="1" spans="1:14">
      <c r="A753" s="10" t="str">
        <f>IF(B753="户主",COUNTIF($B$5:B753,$B$5),"")</f>
        <v/>
      </c>
      <c r="B753" s="8" t="s">
        <v>21</v>
      </c>
      <c r="C753" s="8" t="s">
        <v>878</v>
      </c>
      <c r="D753" s="9" t="s">
        <v>23</v>
      </c>
      <c r="E753" s="9" t="s">
        <v>24</v>
      </c>
      <c r="F753" s="9"/>
      <c r="G753" s="9" t="s">
        <v>831</v>
      </c>
      <c r="H753" s="9" t="s">
        <v>38</v>
      </c>
      <c r="I753" s="9"/>
      <c r="J753" s="8"/>
      <c r="K753" s="8"/>
      <c r="L753" s="28"/>
      <c r="M753" s="8"/>
      <c r="N753" s="8"/>
    </row>
    <row r="754" s="1" customFormat="1" ht="12.6" customHeight="1" spans="1:14">
      <c r="A754" s="10">
        <f>IF(B754="户主",COUNTIF($B$5:B754,$B$5),"")</f>
        <v>316</v>
      </c>
      <c r="B754" s="8" t="s">
        <v>16</v>
      </c>
      <c r="C754" s="8" t="s">
        <v>879</v>
      </c>
      <c r="D754" s="9" t="s">
        <v>18</v>
      </c>
      <c r="E754" s="9" t="s">
        <v>16</v>
      </c>
      <c r="F754" s="25">
        <v>3</v>
      </c>
      <c r="G754" s="9" t="s">
        <v>831</v>
      </c>
      <c r="H754" s="9" t="s">
        <v>20</v>
      </c>
      <c r="I754" s="20">
        <f>289*F754</f>
        <v>867</v>
      </c>
      <c r="J754" s="8"/>
      <c r="K754" s="8"/>
      <c r="L754" s="8">
        <f>I754+K754</f>
        <v>867</v>
      </c>
      <c r="M754" s="8">
        <v>15</v>
      </c>
      <c r="N754" s="8">
        <f>L754*3+M754</f>
        <v>2616</v>
      </c>
    </row>
    <row r="755" s="1" customFormat="1" ht="12.6" customHeight="1" spans="1:14">
      <c r="A755" s="10" t="str">
        <f>IF(B755="户主",COUNTIF($B$5:B755,$B$5),"")</f>
        <v/>
      </c>
      <c r="B755" s="8" t="s">
        <v>21</v>
      </c>
      <c r="C755" s="8" t="s">
        <v>880</v>
      </c>
      <c r="D755" s="9" t="s">
        <v>23</v>
      </c>
      <c r="E755" s="9" t="s">
        <v>26</v>
      </c>
      <c r="F755" s="9"/>
      <c r="G755" s="9" t="s">
        <v>831</v>
      </c>
      <c r="H755" s="9" t="s">
        <v>20</v>
      </c>
      <c r="I755" s="9"/>
      <c r="J755" s="8"/>
      <c r="K755" s="8"/>
      <c r="L755" s="28"/>
      <c r="M755" s="8"/>
      <c r="N755" s="8"/>
    </row>
    <row r="756" s="1" customFormat="1" ht="12.6" customHeight="1" spans="1:14">
      <c r="A756" s="10" t="str">
        <f>IF(B756="户主",COUNTIF($B$5:B756,$B$5),"")</f>
        <v/>
      </c>
      <c r="B756" s="8" t="s">
        <v>21</v>
      </c>
      <c r="C756" s="8" t="s">
        <v>881</v>
      </c>
      <c r="D756" s="9" t="s">
        <v>23</v>
      </c>
      <c r="E756" s="9" t="s">
        <v>24</v>
      </c>
      <c r="F756" s="9"/>
      <c r="G756" s="9" t="s">
        <v>831</v>
      </c>
      <c r="H756" s="9" t="s">
        <v>20</v>
      </c>
      <c r="I756" s="9"/>
      <c r="J756" s="8"/>
      <c r="K756" s="8"/>
      <c r="L756" s="28"/>
      <c r="M756" s="8"/>
      <c r="N756" s="8"/>
    </row>
    <row r="757" s="3" customFormat="1" ht="12.6" customHeight="1" spans="1:251">
      <c r="A757" s="10">
        <f>IF(B757="户主",COUNTIF($B$5:B757,$B$5),"")</f>
        <v>317</v>
      </c>
      <c r="B757" s="8" t="s">
        <v>16</v>
      </c>
      <c r="C757" s="11" t="s">
        <v>882</v>
      </c>
      <c r="D757" s="12" t="s">
        <v>18</v>
      </c>
      <c r="E757" s="12" t="s">
        <v>16</v>
      </c>
      <c r="F757" s="12">
        <v>1</v>
      </c>
      <c r="G757" s="12" t="s">
        <v>831</v>
      </c>
      <c r="H757" s="12" t="s">
        <v>38</v>
      </c>
      <c r="I757" s="21">
        <f>F757*245</f>
        <v>245</v>
      </c>
      <c r="J757" s="22"/>
      <c r="K757" s="22"/>
      <c r="L757" s="8">
        <f>I757+K757</f>
        <v>245</v>
      </c>
      <c r="M757" s="8">
        <v>15</v>
      </c>
      <c r="N757" s="8">
        <f>L757*3+M757</f>
        <v>750</v>
      </c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  <c r="DO757" s="1"/>
      <c r="DP757" s="1"/>
      <c r="DQ757" s="1"/>
      <c r="DR757" s="1"/>
      <c r="DS757" s="1"/>
      <c r="DT757" s="1"/>
      <c r="DU757" s="1"/>
      <c r="DV757" s="1"/>
      <c r="DW757" s="1"/>
      <c r="DX757" s="1"/>
      <c r="DY757" s="1"/>
      <c r="DZ757" s="1"/>
      <c r="EA757" s="1"/>
      <c r="EB757" s="1"/>
      <c r="EC757" s="1"/>
      <c r="ED757" s="1"/>
      <c r="EE757" s="1"/>
      <c r="EF757" s="1"/>
      <c r="EG757" s="1"/>
      <c r="EH757" s="1"/>
      <c r="EI757" s="1"/>
      <c r="EJ757" s="1"/>
      <c r="EK757" s="1"/>
      <c r="EL757" s="1"/>
      <c r="EM757" s="1"/>
      <c r="EN757" s="1"/>
      <c r="EO757" s="1"/>
      <c r="EP757" s="1"/>
      <c r="EQ757" s="1"/>
      <c r="ER757" s="1"/>
      <c r="ES757" s="1"/>
      <c r="ET757" s="1"/>
      <c r="EU757" s="1"/>
      <c r="EV757" s="1"/>
      <c r="EW757" s="1"/>
      <c r="EX757" s="1"/>
      <c r="EY757" s="1"/>
      <c r="EZ757" s="1"/>
      <c r="FA757" s="1"/>
      <c r="FB757" s="1"/>
      <c r="FC757" s="1"/>
      <c r="FD757" s="1"/>
      <c r="FE757" s="1"/>
      <c r="FF757" s="1"/>
      <c r="FG757" s="1"/>
      <c r="FH757" s="1"/>
      <c r="FI757" s="1"/>
      <c r="FJ757" s="1"/>
      <c r="FK757" s="1"/>
      <c r="FL757" s="1"/>
      <c r="FM757" s="1"/>
      <c r="FN757" s="1"/>
      <c r="FO757" s="1"/>
      <c r="FP757" s="1"/>
      <c r="FQ757" s="1"/>
      <c r="FR757" s="1"/>
      <c r="FS757" s="1"/>
      <c r="FT757" s="1"/>
      <c r="FU757" s="1"/>
      <c r="FV757" s="1"/>
      <c r="FW757" s="1"/>
      <c r="FX757" s="1"/>
      <c r="FY757" s="1"/>
      <c r="FZ757" s="1"/>
      <c r="GA757" s="1"/>
      <c r="GB757" s="1"/>
      <c r="GC757" s="1"/>
      <c r="GD757" s="1"/>
      <c r="GE757" s="1"/>
      <c r="GF757" s="1"/>
      <c r="GG757" s="1"/>
      <c r="GH757" s="1"/>
      <c r="GI757" s="1"/>
      <c r="GJ757" s="1"/>
      <c r="GK757" s="1"/>
      <c r="GL757" s="1"/>
      <c r="GM757" s="1"/>
      <c r="GN757" s="1"/>
      <c r="GO757" s="1"/>
      <c r="GP757" s="1"/>
      <c r="GQ757" s="1"/>
      <c r="GR757" s="1"/>
      <c r="GS757" s="1"/>
      <c r="GT757" s="1"/>
      <c r="GU757" s="1"/>
      <c r="GV757" s="1"/>
      <c r="GW757" s="1"/>
      <c r="GX757" s="1"/>
      <c r="GY757" s="1"/>
      <c r="GZ757" s="1"/>
      <c r="HA757" s="1"/>
      <c r="HB757" s="1"/>
      <c r="HC757" s="1"/>
      <c r="HD757" s="1"/>
      <c r="HE757" s="1"/>
      <c r="HF757" s="1"/>
      <c r="HG757" s="1"/>
      <c r="HH757" s="1"/>
      <c r="HI757" s="1"/>
      <c r="HJ757" s="1"/>
      <c r="HK757" s="1"/>
      <c r="HL757" s="1"/>
      <c r="HM757" s="1"/>
      <c r="HN757" s="1"/>
      <c r="HO757" s="1"/>
      <c r="HP757" s="1"/>
      <c r="HQ757" s="1"/>
      <c r="HR757" s="1"/>
      <c r="HS757" s="1"/>
      <c r="HT757" s="1"/>
      <c r="HU757" s="1"/>
      <c r="HV757" s="1"/>
      <c r="HW757" s="1"/>
      <c r="HX757" s="1"/>
      <c r="HY757" s="1"/>
      <c r="HZ757" s="1"/>
      <c r="IA757" s="1"/>
      <c r="IB757" s="1"/>
      <c r="IC757" s="1"/>
      <c r="ID757" s="1"/>
      <c r="IE757" s="1"/>
      <c r="IF757" s="1"/>
      <c r="IG757" s="1"/>
      <c r="IH757" s="1"/>
      <c r="II757" s="1"/>
      <c r="IJ757" s="1"/>
      <c r="IK757" s="1"/>
      <c r="IL757" s="1"/>
      <c r="IM757" s="1"/>
      <c r="IN757" s="1"/>
      <c r="IO757" s="1"/>
      <c r="IP757" s="4"/>
      <c r="IQ757" s="4"/>
    </row>
    <row r="758" s="3" customFormat="1" ht="12.6" customHeight="1" spans="1:251">
      <c r="A758" s="10">
        <f>IF(B758="户主",COUNTIF($B$5:B758,$B$5),"")</f>
        <v>318</v>
      </c>
      <c r="B758" s="8" t="s">
        <v>16</v>
      </c>
      <c r="C758" s="11" t="s">
        <v>883</v>
      </c>
      <c r="D758" s="12" t="s">
        <v>18</v>
      </c>
      <c r="E758" s="12" t="s">
        <v>16</v>
      </c>
      <c r="F758" s="12">
        <v>3</v>
      </c>
      <c r="G758" s="12" t="s">
        <v>837</v>
      </c>
      <c r="H758" s="12" t="s">
        <v>38</v>
      </c>
      <c r="I758" s="21">
        <f>F758*245</f>
        <v>735</v>
      </c>
      <c r="J758" s="22"/>
      <c r="K758" s="22"/>
      <c r="L758" s="8">
        <f>I758+K758+K759+K760</f>
        <v>1025</v>
      </c>
      <c r="M758" s="8">
        <v>15</v>
      </c>
      <c r="N758" s="8">
        <f>L758*3+M758</f>
        <v>3090</v>
      </c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  <c r="DO758" s="1"/>
      <c r="DP758" s="1"/>
      <c r="DQ758" s="1"/>
      <c r="DR758" s="1"/>
      <c r="DS758" s="1"/>
      <c r="DT758" s="1"/>
      <c r="DU758" s="1"/>
      <c r="DV758" s="1"/>
      <c r="DW758" s="1"/>
      <c r="DX758" s="1"/>
      <c r="DY758" s="1"/>
      <c r="DZ758" s="1"/>
      <c r="EA758" s="1"/>
      <c r="EB758" s="1"/>
      <c r="EC758" s="1"/>
      <c r="ED758" s="1"/>
      <c r="EE758" s="1"/>
      <c r="EF758" s="1"/>
      <c r="EG758" s="1"/>
      <c r="EH758" s="1"/>
      <c r="EI758" s="1"/>
      <c r="EJ758" s="1"/>
      <c r="EK758" s="1"/>
      <c r="EL758" s="1"/>
      <c r="EM758" s="1"/>
      <c r="EN758" s="1"/>
      <c r="EO758" s="1"/>
      <c r="EP758" s="1"/>
      <c r="EQ758" s="1"/>
      <c r="ER758" s="1"/>
      <c r="ES758" s="1"/>
      <c r="ET758" s="1"/>
      <c r="EU758" s="1"/>
      <c r="EV758" s="1"/>
      <c r="EW758" s="1"/>
      <c r="EX758" s="1"/>
      <c r="EY758" s="1"/>
      <c r="EZ758" s="1"/>
      <c r="FA758" s="1"/>
      <c r="FB758" s="1"/>
      <c r="FC758" s="1"/>
      <c r="FD758" s="1"/>
      <c r="FE758" s="1"/>
      <c r="FF758" s="1"/>
      <c r="FG758" s="1"/>
      <c r="FH758" s="1"/>
      <c r="FI758" s="1"/>
      <c r="FJ758" s="1"/>
      <c r="FK758" s="1"/>
      <c r="FL758" s="1"/>
      <c r="FM758" s="1"/>
      <c r="FN758" s="1"/>
      <c r="FO758" s="1"/>
      <c r="FP758" s="1"/>
      <c r="FQ758" s="1"/>
      <c r="FR758" s="1"/>
      <c r="FS758" s="1"/>
      <c r="FT758" s="1"/>
      <c r="FU758" s="1"/>
      <c r="FV758" s="1"/>
      <c r="FW758" s="1"/>
      <c r="FX758" s="1"/>
      <c r="FY758" s="1"/>
      <c r="FZ758" s="1"/>
      <c r="GA758" s="1"/>
      <c r="GB758" s="1"/>
      <c r="GC758" s="1"/>
      <c r="GD758" s="1"/>
      <c r="GE758" s="1"/>
      <c r="GF758" s="1"/>
      <c r="GG758" s="1"/>
      <c r="GH758" s="1"/>
      <c r="GI758" s="1"/>
      <c r="GJ758" s="1"/>
      <c r="GK758" s="1"/>
      <c r="GL758" s="1"/>
      <c r="GM758" s="1"/>
      <c r="GN758" s="1"/>
      <c r="GO758" s="1"/>
      <c r="GP758" s="1"/>
      <c r="GQ758" s="1"/>
      <c r="GR758" s="1"/>
      <c r="GS758" s="1"/>
      <c r="GT758" s="1"/>
      <c r="GU758" s="1"/>
      <c r="GV758" s="1"/>
      <c r="GW758" s="1"/>
      <c r="GX758" s="1"/>
      <c r="GY758" s="1"/>
      <c r="GZ758" s="1"/>
      <c r="HA758" s="1"/>
      <c r="HB758" s="1"/>
      <c r="HC758" s="1"/>
      <c r="HD758" s="1"/>
      <c r="HE758" s="1"/>
      <c r="HF758" s="1"/>
      <c r="HG758" s="1"/>
      <c r="HH758" s="1"/>
      <c r="HI758" s="1"/>
      <c r="HJ758" s="1"/>
      <c r="HK758" s="1"/>
      <c r="HL758" s="1"/>
      <c r="HM758" s="1"/>
      <c r="HN758" s="1"/>
      <c r="HO758" s="1"/>
      <c r="HP758" s="1"/>
      <c r="HQ758" s="1"/>
      <c r="HR758" s="1"/>
      <c r="HS758" s="1"/>
      <c r="HT758" s="1"/>
      <c r="HU758" s="1"/>
      <c r="HV758" s="1"/>
      <c r="HW758" s="1"/>
      <c r="HX758" s="1"/>
      <c r="HY758" s="1"/>
      <c r="HZ758" s="1"/>
      <c r="IA758" s="1"/>
      <c r="IB758" s="1"/>
      <c r="IC758" s="1"/>
      <c r="ID758" s="1"/>
      <c r="IE758" s="1"/>
      <c r="IF758" s="1"/>
      <c r="IG758" s="1"/>
      <c r="IH758" s="1"/>
      <c r="II758" s="1"/>
      <c r="IJ758" s="1"/>
      <c r="IK758" s="1"/>
      <c r="IL758" s="1"/>
      <c r="IM758" s="1"/>
      <c r="IN758" s="1"/>
      <c r="IO758" s="1"/>
      <c r="IP758" s="4"/>
      <c r="IQ758" s="4"/>
    </row>
    <row r="759" s="3" customFormat="1" ht="12.6" customHeight="1" spans="1:251">
      <c r="A759" s="10" t="str">
        <f>IF(B759="户主",COUNTIF($B$5:B759,$B$5),"")</f>
        <v/>
      </c>
      <c r="B759" s="8" t="s">
        <v>21</v>
      </c>
      <c r="C759" s="11" t="s">
        <v>884</v>
      </c>
      <c r="D759" s="12" t="s">
        <v>23</v>
      </c>
      <c r="E759" s="8" t="s">
        <v>24</v>
      </c>
      <c r="F759" s="12"/>
      <c r="G759" s="12" t="s">
        <v>837</v>
      </c>
      <c r="H759" s="12" t="s">
        <v>38</v>
      </c>
      <c r="I759" s="20"/>
      <c r="J759" s="22">
        <v>4</v>
      </c>
      <c r="K759" s="22">
        <v>145</v>
      </c>
      <c r="L759" s="8"/>
      <c r="M759" s="8"/>
      <c r="N759" s="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  <c r="DO759" s="1"/>
      <c r="DP759" s="1"/>
      <c r="DQ759" s="1"/>
      <c r="DR759" s="1"/>
      <c r="DS759" s="1"/>
      <c r="DT759" s="1"/>
      <c r="DU759" s="1"/>
      <c r="DV759" s="1"/>
      <c r="DW759" s="1"/>
      <c r="DX759" s="1"/>
      <c r="DY759" s="1"/>
      <c r="DZ759" s="1"/>
      <c r="EA759" s="1"/>
      <c r="EB759" s="1"/>
      <c r="EC759" s="1"/>
      <c r="ED759" s="1"/>
      <c r="EE759" s="1"/>
      <c r="EF759" s="1"/>
      <c r="EG759" s="1"/>
      <c r="EH759" s="1"/>
      <c r="EI759" s="1"/>
      <c r="EJ759" s="1"/>
      <c r="EK759" s="1"/>
      <c r="EL759" s="1"/>
      <c r="EM759" s="1"/>
      <c r="EN759" s="1"/>
      <c r="EO759" s="1"/>
      <c r="EP759" s="1"/>
      <c r="EQ759" s="1"/>
      <c r="ER759" s="1"/>
      <c r="ES759" s="1"/>
      <c r="ET759" s="1"/>
      <c r="EU759" s="1"/>
      <c r="EV759" s="1"/>
      <c r="EW759" s="1"/>
      <c r="EX759" s="1"/>
      <c r="EY759" s="1"/>
      <c r="EZ759" s="1"/>
      <c r="FA759" s="1"/>
      <c r="FB759" s="1"/>
      <c r="FC759" s="1"/>
      <c r="FD759" s="1"/>
      <c r="FE759" s="1"/>
      <c r="FF759" s="1"/>
      <c r="FG759" s="1"/>
      <c r="FH759" s="1"/>
      <c r="FI759" s="1"/>
      <c r="FJ759" s="1"/>
      <c r="FK759" s="1"/>
      <c r="FL759" s="1"/>
      <c r="FM759" s="1"/>
      <c r="FN759" s="1"/>
      <c r="FO759" s="1"/>
      <c r="FP759" s="1"/>
      <c r="FQ759" s="1"/>
      <c r="FR759" s="1"/>
      <c r="FS759" s="1"/>
      <c r="FT759" s="1"/>
      <c r="FU759" s="1"/>
      <c r="FV759" s="1"/>
      <c r="FW759" s="1"/>
      <c r="FX759" s="1"/>
      <c r="FY759" s="1"/>
      <c r="FZ759" s="1"/>
      <c r="GA759" s="1"/>
      <c r="GB759" s="1"/>
      <c r="GC759" s="1"/>
      <c r="GD759" s="1"/>
      <c r="GE759" s="1"/>
      <c r="GF759" s="1"/>
      <c r="GG759" s="1"/>
      <c r="GH759" s="1"/>
      <c r="GI759" s="1"/>
      <c r="GJ759" s="1"/>
      <c r="GK759" s="1"/>
      <c r="GL759" s="1"/>
      <c r="GM759" s="1"/>
      <c r="GN759" s="1"/>
      <c r="GO759" s="1"/>
      <c r="GP759" s="1"/>
      <c r="GQ759" s="1"/>
      <c r="GR759" s="1"/>
      <c r="GS759" s="1"/>
      <c r="GT759" s="1"/>
      <c r="GU759" s="1"/>
      <c r="GV759" s="1"/>
      <c r="GW759" s="1"/>
      <c r="GX759" s="1"/>
      <c r="GY759" s="1"/>
      <c r="GZ759" s="1"/>
      <c r="HA759" s="1"/>
      <c r="HB759" s="1"/>
      <c r="HC759" s="1"/>
      <c r="HD759" s="1"/>
      <c r="HE759" s="1"/>
      <c r="HF759" s="1"/>
      <c r="HG759" s="1"/>
      <c r="HH759" s="1"/>
      <c r="HI759" s="1"/>
      <c r="HJ759" s="1"/>
      <c r="HK759" s="1"/>
      <c r="HL759" s="1"/>
      <c r="HM759" s="1"/>
      <c r="HN759" s="1"/>
      <c r="HO759" s="1"/>
      <c r="HP759" s="1"/>
      <c r="HQ759" s="1"/>
      <c r="HR759" s="1"/>
      <c r="HS759" s="1"/>
      <c r="HT759" s="1"/>
      <c r="HU759" s="1"/>
      <c r="HV759" s="1"/>
      <c r="HW759" s="1"/>
      <c r="HX759" s="1"/>
      <c r="HY759" s="1"/>
      <c r="HZ759" s="1"/>
      <c r="IA759" s="1"/>
      <c r="IB759" s="1"/>
      <c r="IC759" s="1"/>
      <c r="ID759" s="1"/>
      <c r="IE759" s="1"/>
      <c r="IF759" s="1"/>
      <c r="IG759" s="1"/>
      <c r="IH759" s="1"/>
      <c r="II759" s="1"/>
      <c r="IJ759" s="1"/>
      <c r="IK759" s="1"/>
      <c r="IL759" s="1"/>
      <c r="IM759" s="1"/>
      <c r="IN759" s="1"/>
      <c r="IO759" s="1"/>
      <c r="IP759" s="4"/>
      <c r="IQ759" s="4"/>
    </row>
    <row r="760" s="3" customFormat="1" ht="12.6" customHeight="1" spans="1:251">
      <c r="A760" s="10" t="str">
        <f>IF(B760="户主",COUNTIF($B$5:B760,$B$5),"")</f>
        <v/>
      </c>
      <c r="B760" s="8" t="s">
        <v>21</v>
      </c>
      <c r="C760" s="11" t="s">
        <v>885</v>
      </c>
      <c r="D760" s="8" t="s">
        <v>18</v>
      </c>
      <c r="E760" s="12" t="s">
        <v>30</v>
      </c>
      <c r="F760" s="12"/>
      <c r="G760" s="12" t="s">
        <v>837</v>
      </c>
      <c r="H760" s="12" t="s">
        <v>38</v>
      </c>
      <c r="I760" s="20"/>
      <c r="J760" s="22">
        <v>4</v>
      </c>
      <c r="K760" s="22">
        <v>145</v>
      </c>
      <c r="L760" s="8"/>
      <c r="M760" s="8"/>
      <c r="N760" s="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  <c r="DO760" s="1"/>
      <c r="DP760" s="1"/>
      <c r="DQ760" s="1"/>
      <c r="DR760" s="1"/>
      <c r="DS760" s="1"/>
      <c r="DT760" s="1"/>
      <c r="DU760" s="1"/>
      <c r="DV760" s="1"/>
      <c r="DW760" s="1"/>
      <c r="DX760" s="1"/>
      <c r="DY760" s="1"/>
      <c r="DZ760" s="1"/>
      <c r="EA760" s="1"/>
      <c r="EB760" s="1"/>
      <c r="EC760" s="1"/>
      <c r="ED760" s="1"/>
      <c r="EE760" s="1"/>
      <c r="EF760" s="1"/>
      <c r="EG760" s="1"/>
      <c r="EH760" s="1"/>
      <c r="EI760" s="1"/>
      <c r="EJ760" s="1"/>
      <c r="EK760" s="1"/>
      <c r="EL760" s="1"/>
      <c r="EM760" s="1"/>
      <c r="EN760" s="1"/>
      <c r="EO760" s="1"/>
      <c r="EP760" s="1"/>
      <c r="EQ760" s="1"/>
      <c r="ER760" s="1"/>
      <c r="ES760" s="1"/>
      <c r="ET760" s="1"/>
      <c r="EU760" s="1"/>
      <c r="EV760" s="1"/>
      <c r="EW760" s="1"/>
      <c r="EX760" s="1"/>
      <c r="EY760" s="1"/>
      <c r="EZ760" s="1"/>
      <c r="FA760" s="1"/>
      <c r="FB760" s="1"/>
      <c r="FC760" s="1"/>
      <c r="FD760" s="1"/>
      <c r="FE760" s="1"/>
      <c r="FF760" s="1"/>
      <c r="FG760" s="1"/>
      <c r="FH760" s="1"/>
      <c r="FI760" s="1"/>
      <c r="FJ760" s="1"/>
      <c r="FK760" s="1"/>
      <c r="FL760" s="1"/>
      <c r="FM760" s="1"/>
      <c r="FN760" s="1"/>
      <c r="FO760" s="1"/>
      <c r="FP760" s="1"/>
      <c r="FQ760" s="1"/>
      <c r="FR760" s="1"/>
      <c r="FS760" s="1"/>
      <c r="FT760" s="1"/>
      <c r="FU760" s="1"/>
      <c r="FV760" s="1"/>
      <c r="FW760" s="1"/>
      <c r="FX760" s="1"/>
      <c r="FY760" s="1"/>
      <c r="FZ760" s="1"/>
      <c r="GA760" s="1"/>
      <c r="GB760" s="1"/>
      <c r="GC760" s="1"/>
      <c r="GD760" s="1"/>
      <c r="GE760" s="1"/>
      <c r="GF760" s="1"/>
      <c r="GG760" s="1"/>
      <c r="GH760" s="1"/>
      <c r="GI760" s="1"/>
      <c r="GJ760" s="1"/>
      <c r="GK760" s="1"/>
      <c r="GL760" s="1"/>
      <c r="GM760" s="1"/>
      <c r="GN760" s="1"/>
      <c r="GO760" s="1"/>
      <c r="GP760" s="1"/>
      <c r="GQ760" s="1"/>
      <c r="GR760" s="1"/>
      <c r="GS760" s="1"/>
      <c r="GT760" s="1"/>
      <c r="GU760" s="1"/>
      <c r="GV760" s="1"/>
      <c r="GW760" s="1"/>
      <c r="GX760" s="1"/>
      <c r="GY760" s="1"/>
      <c r="GZ760" s="1"/>
      <c r="HA760" s="1"/>
      <c r="HB760" s="1"/>
      <c r="HC760" s="1"/>
      <c r="HD760" s="1"/>
      <c r="HE760" s="1"/>
      <c r="HF760" s="1"/>
      <c r="HG760" s="1"/>
      <c r="HH760" s="1"/>
      <c r="HI760" s="1"/>
      <c r="HJ760" s="1"/>
      <c r="HK760" s="1"/>
      <c r="HL760" s="1"/>
      <c r="HM760" s="1"/>
      <c r="HN760" s="1"/>
      <c r="HO760" s="1"/>
      <c r="HP760" s="1"/>
      <c r="HQ760" s="1"/>
      <c r="HR760" s="1"/>
      <c r="HS760" s="1"/>
      <c r="HT760" s="1"/>
      <c r="HU760" s="1"/>
      <c r="HV760" s="1"/>
      <c r="HW760" s="1"/>
      <c r="HX760" s="1"/>
      <c r="HY760" s="1"/>
      <c r="HZ760" s="1"/>
      <c r="IA760" s="1"/>
      <c r="IB760" s="1"/>
      <c r="IC760" s="1"/>
      <c r="ID760" s="1"/>
      <c r="IE760" s="1"/>
      <c r="IF760" s="1"/>
      <c r="IG760" s="1"/>
      <c r="IH760" s="1"/>
      <c r="II760" s="1"/>
      <c r="IJ760" s="1"/>
      <c r="IK760" s="1"/>
      <c r="IL760" s="1"/>
      <c r="IM760" s="1"/>
      <c r="IN760" s="1"/>
      <c r="IO760" s="1"/>
      <c r="IP760" s="4"/>
      <c r="IQ760" s="4"/>
    </row>
    <row r="761" s="3" customFormat="1" ht="12.6" customHeight="1" spans="1:251">
      <c r="A761" s="10">
        <f>IF(B761="户主",COUNTIF($B$5:B761,$B$5),"")</f>
        <v>319</v>
      </c>
      <c r="B761" s="8" t="s">
        <v>16</v>
      </c>
      <c r="C761" s="11" t="s">
        <v>886</v>
      </c>
      <c r="D761" s="12" t="s">
        <v>18</v>
      </c>
      <c r="E761" s="12" t="s">
        <v>16</v>
      </c>
      <c r="F761" s="12">
        <v>2</v>
      </c>
      <c r="G761" s="12" t="s">
        <v>831</v>
      </c>
      <c r="H761" s="12" t="s">
        <v>20</v>
      </c>
      <c r="I761" s="21">
        <f>F761*289</f>
        <v>578</v>
      </c>
      <c r="J761" s="22">
        <v>4</v>
      </c>
      <c r="K761" s="22">
        <v>145</v>
      </c>
      <c r="L761" s="8">
        <f>I761+K761+K762</f>
        <v>810</v>
      </c>
      <c r="M761" s="8">
        <v>15</v>
      </c>
      <c r="N761" s="8">
        <f>L761*3+M761</f>
        <v>2445</v>
      </c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  <c r="DO761" s="1"/>
      <c r="DP761" s="1"/>
      <c r="DQ761" s="1"/>
      <c r="DR761" s="1"/>
      <c r="DS761" s="1"/>
      <c r="DT761" s="1"/>
      <c r="DU761" s="1"/>
      <c r="DV761" s="1"/>
      <c r="DW761" s="1"/>
      <c r="DX761" s="1"/>
      <c r="DY761" s="1"/>
      <c r="DZ761" s="1"/>
      <c r="EA761" s="1"/>
      <c r="EB761" s="1"/>
      <c r="EC761" s="1"/>
      <c r="ED761" s="1"/>
      <c r="EE761" s="1"/>
      <c r="EF761" s="1"/>
      <c r="EG761" s="1"/>
      <c r="EH761" s="1"/>
      <c r="EI761" s="1"/>
      <c r="EJ761" s="1"/>
      <c r="EK761" s="1"/>
      <c r="EL761" s="1"/>
      <c r="EM761" s="1"/>
      <c r="EN761" s="1"/>
      <c r="EO761" s="1"/>
      <c r="EP761" s="1"/>
      <c r="EQ761" s="1"/>
      <c r="ER761" s="1"/>
      <c r="ES761" s="1"/>
      <c r="ET761" s="1"/>
      <c r="EU761" s="1"/>
      <c r="EV761" s="1"/>
      <c r="EW761" s="1"/>
      <c r="EX761" s="1"/>
      <c r="EY761" s="1"/>
      <c r="EZ761" s="1"/>
      <c r="FA761" s="1"/>
      <c r="FB761" s="1"/>
      <c r="FC761" s="1"/>
      <c r="FD761" s="1"/>
      <c r="FE761" s="1"/>
      <c r="FF761" s="1"/>
      <c r="FG761" s="1"/>
      <c r="FH761" s="1"/>
      <c r="FI761" s="1"/>
      <c r="FJ761" s="1"/>
      <c r="FK761" s="1"/>
      <c r="FL761" s="1"/>
      <c r="FM761" s="1"/>
      <c r="FN761" s="1"/>
      <c r="FO761" s="1"/>
      <c r="FP761" s="1"/>
      <c r="FQ761" s="1"/>
      <c r="FR761" s="1"/>
      <c r="FS761" s="1"/>
      <c r="FT761" s="1"/>
      <c r="FU761" s="1"/>
      <c r="FV761" s="1"/>
      <c r="FW761" s="1"/>
      <c r="FX761" s="1"/>
      <c r="FY761" s="1"/>
      <c r="FZ761" s="1"/>
      <c r="GA761" s="1"/>
      <c r="GB761" s="1"/>
      <c r="GC761" s="1"/>
      <c r="GD761" s="1"/>
      <c r="GE761" s="1"/>
      <c r="GF761" s="1"/>
      <c r="GG761" s="1"/>
      <c r="GH761" s="1"/>
      <c r="GI761" s="1"/>
      <c r="GJ761" s="1"/>
      <c r="GK761" s="1"/>
      <c r="GL761" s="1"/>
      <c r="GM761" s="1"/>
      <c r="GN761" s="1"/>
      <c r="GO761" s="1"/>
      <c r="GP761" s="1"/>
      <c r="GQ761" s="1"/>
      <c r="GR761" s="1"/>
      <c r="GS761" s="1"/>
      <c r="GT761" s="1"/>
      <c r="GU761" s="1"/>
      <c r="GV761" s="1"/>
      <c r="GW761" s="1"/>
      <c r="GX761" s="1"/>
      <c r="GY761" s="1"/>
      <c r="GZ761" s="1"/>
      <c r="HA761" s="1"/>
      <c r="HB761" s="1"/>
      <c r="HC761" s="1"/>
      <c r="HD761" s="1"/>
      <c r="HE761" s="1"/>
      <c r="HF761" s="1"/>
      <c r="HG761" s="1"/>
      <c r="HH761" s="1"/>
      <c r="HI761" s="1"/>
      <c r="HJ761" s="1"/>
      <c r="HK761" s="1"/>
      <c r="HL761" s="1"/>
      <c r="HM761" s="1"/>
      <c r="HN761" s="1"/>
      <c r="HO761" s="1"/>
      <c r="HP761" s="1"/>
      <c r="HQ761" s="1"/>
      <c r="HR761" s="1"/>
      <c r="HS761" s="1"/>
      <c r="HT761" s="1"/>
      <c r="HU761" s="1"/>
      <c r="HV761" s="1"/>
      <c r="HW761" s="1"/>
      <c r="HX761" s="1"/>
      <c r="HY761" s="1"/>
      <c r="HZ761" s="1"/>
      <c r="IA761" s="1"/>
      <c r="IB761" s="1"/>
      <c r="IC761" s="1"/>
      <c r="ID761" s="1"/>
      <c r="IE761" s="1"/>
      <c r="IF761" s="1"/>
      <c r="IG761" s="1"/>
      <c r="IH761" s="1"/>
      <c r="II761" s="1"/>
      <c r="IJ761" s="1"/>
      <c r="IK761" s="1"/>
      <c r="IL761" s="1"/>
      <c r="IM761" s="1"/>
      <c r="IN761" s="1"/>
      <c r="IO761" s="1"/>
      <c r="IP761" s="4"/>
      <c r="IQ761" s="4"/>
    </row>
    <row r="762" s="3" customFormat="1" ht="12.6" customHeight="1" spans="1:251">
      <c r="A762" s="10" t="str">
        <f>IF(B762="户主",COUNTIF($B$5:B762,$B$5),"")</f>
        <v/>
      </c>
      <c r="B762" s="8" t="s">
        <v>21</v>
      </c>
      <c r="C762" s="11" t="s">
        <v>887</v>
      </c>
      <c r="D762" s="12" t="s">
        <v>23</v>
      </c>
      <c r="E762" s="12" t="s">
        <v>149</v>
      </c>
      <c r="F762" s="12"/>
      <c r="G762" s="12" t="s">
        <v>831</v>
      </c>
      <c r="H762" s="12" t="s">
        <v>20</v>
      </c>
      <c r="I762" s="20"/>
      <c r="J762" s="22">
        <v>5</v>
      </c>
      <c r="K762" s="22">
        <v>87</v>
      </c>
      <c r="L762" s="8"/>
      <c r="M762" s="8"/>
      <c r="N762" s="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  <c r="EI762" s="1"/>
      <c r="EJ762" s="1"/>
      <c r="EK762" s="1"/>
      <c r="EL762" s="1"/>
      <c r="EM762" s="1"/>
      <c r="EN762" s="1"/>
      <c r="EO762" s="1"/>
      <c r="EP762" s="1"/>
      <c r="EQ762" s="1"/>
      <c r="ER762" s="1"/>
      <c r="ES762" s="1"/>
      <c r="ET762" s="1"/>
      <c r="EU762" s="1"/>
      <c r="EV762" s="1"/>
      <c r="EW762" s="1"/>
      <c r="EX762" s="1"/>
      <c r="EY762" s="1"/>
      <c r="EZ762" s="1"/>
      <c r="FA762" s="1"/>
      <c r="FB762" s="1"/>
      <c r="FC762" s="1"/>
      <c r="FD762" s="1"/>
      <c r="FE762" s="1"/>
      <c r="FF762" s="1"/>
      <c r="FG762" s="1"/>
      <c r="FH762" s="1"/>
      <c r="FI762" s="1"/>
      <c r="FJ762" s="1"/>
      <c r="FK762" s="1"/>
      <c r="FL762" s="1"/>
      <c r="FM762" s="1"/>
      <c r="FN762" s="1"/>
      <c r="FO762" s="1"/>
      <c r="FP762" s="1"/>
      <c r="FQ762" s="1"/>
      <c r="FR762" s="1"/>
      <c r="FS762" s="1"/>
      <c r="FT762" s="1"/>
      <c r="FU762" s="1"/>
      <c r="FV762" s="1"/>
      <c r="FW762" s="1"/>
      <c r="FX762" s="1"/>
      <c r="FY762" s="1"/>
      <c r="FZ762" s="1"/>
      <c r="GA762" s="1"/>
      <c r="GB762" s="1"/>
      <c r="GC762" s="1"/>
      <c r="GD762" s="1"/>
      <c r="GE762" s="1"/>
      <c r="GF762" s="1"/>
      <c r="GG762" s="1"/>
      <c r="GH762" s="1"/>
      <c r="GI762" s="1"/>
      <c r="GJ762" s="1"/>
      <c r="GK762" s="1"/>
      <c r="GL762" s="1"/>
      <c r="GM762" s="1"/>
      <c r="GN762" s="1"/>
      <c r="GO762" s="1"/>
      <c r="GP762" s="1"/>
      <c r="GQ762" s="1"/>
      <c r="GR762" s="1"/>
      <c r="GS762" s="1"/>
      <c r="GT762" s="1"/>
      <c r="GU762" s="1"/>
      <c r="GV762" s="1"/>
      <c r="GW762" s="1"/>
      <c r="GX762" s="1"/>
      <c r="GY762" s="1"/>
      <c r="GZ762" s="1"/>
      <c r="HA762" s="1"/>
      <c r="HB762" s="1"/>
      <c r="HC762" s="1"/>
      <c r="HD762" s="1"/>
      <c r="HE762" s="1"/>
      <c r="HF762" s="1"/>
      <c r="HG762" s="1"/>
      <c r="HH762" s="1"/>
      <c r="HI762" s="1"/>
      <c r="HJ762" s="1"/>
      <c r="HK762" s="1"/>
      <c r="HL762" s="1"/>
      <c r="HM762" s="1"/>
      <c r="HN762" s="1"/>
      <c r="HO762" s="1"/>
      <c r="HP762" s="1"/>
      <c r="HQ762" s="1"/>
      <c r="HR762" s="1"/>
      <c r="HS762" s="1"/>
      <c r="HT762" s="1"/>
      <c r="HU762" s="1"/>
      <c r="HV762" s="1"/>
      <c r="HW762" s="1"/>
      <c r="HX762" s="1"/>
      <c r="HY762" s="1"/>
      <c r="HZ762" s="1"/>
      <c r="IA762" s="1"/>
      <c r="IB762" s="1"/>
      <c r="IC762" s="1"/>
      <c r="ID762" s="1"/>
      <c r="IE762" s="1"/>
      <c r="IF762" s="1"/>
      <c r="IG762" s="1"/>
      <c r="IH762" s="1"/>
      <c r="II762" s="1"/>
      <c r="IJ762" s="1"/>
      <c r="IK762" s="1"/>
      <c r="IL762" s="1"/>
      <c r="IM762" s="1"/>
      <c r="IN762" s="1"/>
      <c r="IO762" s="1"/>
      <c r="IP762" s="4"/>
      <c r="IQ762" s="4"/>
    </row>
    <row r="763" s="3" customFormat="1" ht="12.6" customHeight="1" spans="1:251">
      <c r="A763" s="10">
        <f>IF(B763="户主",COUNTIF($B$5:B763,$B$5),"")</f>
        <v>320</v>
      </c>
      <c r="B763" s="8" t="s">
        <v>16</v>
      </c>
      <c r="C763" s="11" t="s">
        <v>888</v>
      </c>
      <c r="D763" s="12" t="s">
        <v>18</v>
      </c>
      <c r="E763" s="12" t="s">
        <v>16</v>
      </c>
      <c r="F763" s="12">
        <v>5</v>
      </c>
      <c r="G763" s="12" t="s">
        <v>831</v>
      </c>
      <c r="H763" s="12" t="s">
        <v>20</v>
      </c>
      <c r="I763" s="21">
        <f>F763*289</f>
        <v>1445</v>
      </c>
      <c r="J763" s="22">
        <v>5</v>
      </c>
      <c r="K763" s="22">
        <v>87</v>
      </c>
      <c r="L763" s="8">
        <f>I763+K763+K764</f>
        <v>1532</v>
      </c>
      <c r="M763" s="8">
        <v>15</v>
      </c>
      <c r="N763" s="8">
        <f>L763*3+M763</f>
        <v>4611</v>
      </c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  <c r="EE763" s="1"/>
      <c r="EF763" s="1"/>
      <c r="EG763" s="1"/>
      <c r="EH763" s="1"/>
      <c r="EI763" s="1"/>
      <c r="EJ763" s="1"/>
      <c r="EK763" s="1"/>
      <c r="EL763" s="1"/>
      <c r="EM763" s="1"/>
      <c r="EN763" s="1"/>
      <c r="EO763" s="1"/>
      <c r="EP763" s="1"/>
      <c r="EQ763" s="1"/>
      <c r="ER763" s="1"/>
      <c r="ES763" s="1"/>
      <c r="ET763" s="1"/>
      <c r="EU763" s="1"/>
      <c r="EV763" s="1"/>
      <c r="EW763" s="1"/>
      <c r="EX763" s="1"/>
      <c r="EY763" s="1"/>
      <c r="EZ763" s="1"/>
      <c r="FA763" s="1"/>
      <c r="FB763" s="1"/>
      <c r="FC763" s="1"/>
      <c r="FD763" s="1"/>
      <c r="FE763" s="1"/>
      <c r="FF763" s="1"/>
      <c r="FG763" s="1"/>
      <c r="FH763" s="1"/>
      <c r="FI763" s="1"/>
      <c r="FJ763" s="1"/>
      <c r="FK763" s="1"/>
      <c r="FL763" s="1"/>
      <c r="FM763" s="1"/>
      <c r="FN763" s="1"/>
      <c r="FO763" s="1"/>
      <c r="FP763" s="1"/>
      <c r="FQ763" s="1"/>
      <c r="FR763" s="1"/>
      <c r="FS763" s="1"/>
      <c r="FT763" s="1"/>
      <c r="FU763" s="1"/>
      <c r="FV763" s="1"/>
      <c r="FW763" s="1"/>
      <c r="FX763" s="1"/>
      <c r="FY763" s="1"/>
      <c r="FZ763" s="1"/>
      <c r="GA763" s="1"/>
      <c r="GB763" s="1"/>
      <c r="GC763" s="1"/>
      <c r="GD763" s="1"/>
      <c r="GE763" s="1"/>
      <c r="GF763" s="1"/>
      <c r="GG763" s="1"/>
      <c r="GH763" s="1"/>
      <c r="GI763" s="1"/>
      <c r="GJ763" s="1"/>
      <c r="GK763" s="1"/>
      <c r="GL763" s="1"/>
      <c r="GM763" s="1"/>
      <c r="GN763" s="1"/>
      <c r="GO763" s="1"/>
      <c r="GP763" s="1"/>
      <c r="GQ763" s="1"/>
      <c r="GR763" s="1"/>
      <c r="GS763" s="1"/>
      <c r="GT763" s="1"/>
      <c r="GU763" s="1"/>
      <c r="GV763" s="1"/>
      <c r="GW763" s="1"/>
      <c r="GX763" s="1"/>
      <c r="GY763" s="1"/>
      <c r="GZ763" s="1"/>
      <c r="HA763" s="1"/>
      <c r="HB763" s="1"/>
      <c r="HC763" s="1"/>
      <c r="HD763" s="1"/>
      <c r="HE763" s="1"/>
      <c r="HF763" s="1"/>
      <c r="HG763" s="1"/>
      <c r="HH763" s="1"/>
      <c r="HI763" s="1"/>
      <c r="HJ763" s="1"/>
      <c r="HK763" s="1"/>
      <c r="HL763" s="1"/>
      <c r="HM763" s="1"/>
      <c r="HN763" s="1"/>
      <c r="HO763" s="1"/>
      <c r="HP763" s="1"/>
      <c r="HQ763" s="1"/>
      <c r="HR763" s="1"/>
      <c r="HS763" s="1"/>
      <c r="HT763" s="1"/>
      <c r="HU763" s="1"/>
      <c r="HV763" s="1"/>
      <c r="HW763" s="1"/>
      <c r="HX763" s="1"/>
      <c r="HY763" s="1"/>
      <c r="HZ763" s="1"/>
      <c r="IA763" s="1"/>
      <c r="IB763" s="1"/>
      <c r="IC763" s="1"/>
      <c r="ID763" s="1"/>
      <c r="IE763" s="1"/>
      <c r="IF763" s="1"/>
      <c r="IG763" s="1"/>
      <c r="IH763" s="1"/>
      <c r="II763" s="1"/>
      <c r="IJ763" s="1"/>
      <c r="IK763" s="1"/>
      <c r="IL763" s="1"/>
      <c r="IM763" s="1"/>
      <c r="IN763" s="1"/>
      <c r="IO763" s="1"/>
      <c r="IP763" s="4"/>
      <c r="IQ763" s="4"/>
    </row>
    <row r="764" s="3" customFormat="1" ht="12.6" customHeight="1" spans="1:251">
      <c r="A764" s="10" t="str">
        <f>IF(B764="户主",COUNTIF($B$5:B764,$B$5),"")</f>
        <v/>
      </c>
      <c r="B764" s="8" t="s">
        <v>21</v>
      </c>
      <c r="C764" s="11" t="s">
        <v>889</v>
      </c>
      <c r="D764" s="12" t="s">
        <v>23</v>
      </c>
      <c r="E764" s="8" t="s">
        <v>24</v>
      </c>
      <c r="F764" s="12"/>
      <c r="G764" s="12" t="s">
        <v>831</v>
      </c>
      <c r="H764" s="12" t="s">
        <v>20</v>
      </c>
      <c r="I764" s="20"/>
      <c r="J764" s="22"/>
      <c r="K764" s="22"/>
      <c r="L764" s="8"/>
      <c r="M764" s="8"/>
      <c r="N764" s="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  <c r="DO764" s="1"/>
      <c r="DP764" s="1"/>
      <c r="DQ764" s="1"/>
      <c r="DR764" s="1"/>
      <c r="DS764" s="1"/>
      <c r="DT764" s="1"/>
      <c r="DU764" s="1"/>
      <c r="DV764" s="1"/>
      <c r="DW764" s="1"/>
      <c r="DX764" s="1"/>
      <c r="DY764" s="1"/>
      <c r="DZ764" s="1"/>
      <c r="EA764" s="1"/>
      <c r="EB764" s="1"/>
      <c r="EC764" s="1"/>
      <c r="ED764" s="1"/>
      <c r="EE764" s="1"/>
      <c r="EF764" s="1"/>
      <c r="EG764" s="1"/>
      <c r="EH764" s="1"/>
      <c r="EI764" s="1"/>
      <c r="EJ764" s="1"/>
      <c r="EK764" s="1"/>
      <c r="EL764" s="1"/>
      <c r="EM764" s="1"/>
      <c r="EN764" s="1"/>
      <c r="EO764" s="1"/>
      <c r="EP764" s="1"/>
      <c r="EQ764" s="1"/>
      <c r="ER764" s="1"/>
      <c r="ES764" s="1"/>
      <c r="ET764" s="1"/>
      <c r="EU764" s="1"/>
      <c r="EV764" s="1"/>
      <c r="EW764" s="1"/>
      <c r="EX764" s="1"/>
      <c r="EY764" s="1"/>
      <c r="EZ764" s="1"/>
      <c r="FA764" s="1"/>
      <c r="FB764" s="1"/>
      <c r="FC764" s="1"/>
      <c r="FD764" s="1"/>
      <c r="FE764" s="1"/>
      <c r="FF764" s="1"/>
      <c r="FG764" s="1"/>
      <c r="FH764" s="1"/>
      <c r="FI764" s="1"/>
      <c r="FJ764" s="1"/>
      <c r="FK764" s="1"/>
      <c r="FL764" s="1"/>
      <c r="FM764" s="1"/>
      <c r="FN764" s="1"/>
      <c r="FO764" s="1"/>
      <c r="FP764" s="1"/>
      <c r="FQ764" s="1"/>
      <c r="FR764" s="1"/>
      <c r="FS764" s="1"/>
      <c r="FT764" s="1"/>
      <c r="FU764" s="1"/>
      <c r="FV764" s="1"/>
      <c r="FW764" s="1"/>
      <c r="FX764" s="1"/>
      <c r="FY764" s="1"/>
      <c r="FZ764" s="1"/>
      <c r="GA764" s="1"/>
      <c r="GB764" s="1"/>
      <c r="GC764" s="1"/>
      <c r="GD764" s="1"/>
      <c r="GE764" s="1"/>
      <c r="GF764" s="1"/>
      <c r="GG764" s="1"/>
      <c r="GH764" s="1"/>
      <c r="GI764" s="1"/>
      <c r="GJ764" s="1"/>
      <c r="GK764" s="1"/>
      <c r="GL764" s="1"/>
      <c r="GM764" s="1"/>
      <c r="GN764" s="1"/>
      <c r="GO764" s="1"/>
      <c r="GP764" s="1"/>
      <c r="GQ764" s="1"/>
      <c r="GR764" s="1"/>
      <c r="GS764" s="1"/>
      <c r="GT764" s="1"/>
      <c r="GU764" s="1"/>
      <c r="GV764" s="1"/>
      <c r="GW764" s="1"/>
      <c r="GX764" s="1"/>
      <c r="GY764" s="1"/>
      <c r="GZ764" s="1"/>
      <c r="HA764" s="1"/>
      <c r="HB764" s="1"/>
      <c r="HC764" s="1"/>
      <c r="HD764" s="1"/>
      <c r="HE764" s="1"/>
      <c r="HF764" s="1"/>
      <c r="HG764" s="1"/>
      <c r="HH764" s="1"/>
      <c r="HI764" s="1"/>
      <c r="HJ764" s="1"/>
      <c r="HK764" s="1"/>
      <c r="HL764" s="1"/>
      <c r="HM764" s="1"/>
      <c r="HN764" s="1"/>
      <c r="HO764" s="1"/>
      <c r="HP764" s="1"/>
      <c r="HQ764" s="1"/>
      <c r="HR764" s="1"/>
      <c r="HS764" s="1"/>
      <c r="HT764" s="1"/>
      <c r="HU764" s="1"/>
      <c r="HV764" s="1"/>
      <c r="HW764" s="1"/>
      <c r="HX764" s="1"/>
      <c r="HY764" s="1"/>
      <c r="HZ764" s="1"/>
      <c r="IA764" s="1"/>
      <c r="IB764" s="1"/>
      <c r="IC764" s="1"/>
      <c r="ID764" s="1"/>
      <c r="IE764" s="1"/>
      <c r="IF764" s="1"/>
      <c r="IG764" s="1"/>
      <c r="IH764" s="1"/>
      <c r="II764" s="1"/>
      <c r="IJ764" s="1"/>
      <c r="IK764" s="1"/>
      <c r="IL764" s="1"/>
      <c r="IM764" s="1"/>
      <c r="IN764" s="1"/>
      <c r="IO764" s="1"/>
      <c r="IP764" s="4"/>
      <c r="IQ764" s="4"/>
    </row>
    <row r="765" s="3" customFormat="1" ht="12.6" customHeight="1" spans="1:251">
      <c r="A765" s="10" t="str">
        <f>IF(B765="户主",COUNTIF($B$5:B765,$B$5),"")</f>
        <v/>
      </c>
      <c r="B765" s="8" t="s">
        <v>21</v>
      </c>
      <c r="C765" s="11" t="s">
        <v>890</v>
      </c>
      <c r="D765" s="8" t="s">
        <v>18</v>
      </c>
      <c r="E765" s="12" t="s">
        <v>30</v>
      </c>
      <c r="F765" s="12"/>
      <c r="G765" s="12" t="s">
        <v>831</v>
      </c>
      <c r="H765" s="12" t="s">
        <v>20</v>
      </c>
      <c r="I765" s="20"/>
      <c r="J765" s="22"/>
      <c r="K765" s="22"/>
      <c r="L765" s="8"/>
      <c r="M765" s="8"/>
      <c r="N765" s="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  <c r="DO765" s="1"/>
      <c r="DP765" s="1"/>
      <c r="DQ765" s="1"/>
      <c r="DR765" s="1"/>
      <c r="DS765" s="1"/>
      <c r="DT765" s="1"/>
      <c r="DU765" s="1"/>
      <c r="DV765" s="1"/>
      <c r="DW765" s="1"/>
      <c r="DX765" s="1"/>
      <c r="DY765" s="1"/>
      <c r="DZ765" s="1"/>
      <c r="EA765" s="1"/>
      <c r="EB765" s="1"/>
      <c r="EC765" s="1"/>
      <c r="ED765" s="1"/>
      <c r="EE765" s="1"/>
      <c r="EF765" s="1"/>
      <c r="EG765" s="1"/>
      <c r="EH765" s="1"/>
      <c r="EI765" s="1"/>
      <c r="EJ765" s="1"/>
      <c r="EK765" s="1"/>
      <c r="EL765" s="1"/>
      <c r="EM765" s="1"/>
      <c r="EN765" s="1"/>
      <c r="EO765" s="1"/>
      <c r="EP765" s="1"/>
      <c r="EQ765" s="1"/>
      <c r="ER765" s="1"/>
      <c r="ES765" s="1"/>
      <c r="ET765" s="1"/>
      <c r="EU765" s="1"/>
      <c r="EV765" s="1"/>
      <c r="EW765" s="1"/>
      <c r="EX765" s="1"/>
      <c r="EY765" s="1"/>
      <c r="EZ765" s="1"/>
      <c r="FA765" s="1"/>
      <c r="FB765" s="1"/>
      <c r="FC765" s="1"/>
      <c r="FD765" s="1"/>
      <c r="FE765" s="1"/>
      <c r="FF765" s="1"/>
      <c r="FG765" s="1"/>
      <c r="FH765" s="1"/>
      <c r="FI765" s="1"/>
      <c r="FJ765" s="1"/>
      <c r="FK765" s="1"/>
      <c r="FL765" s="1"/>
      <c r="FM765" s="1"/>
      <c r="FN765" s="1"/>
      <c r="FO765" s="1"/>
      <c r="FP765" s="1"/>
      <c r="FQ765" s="1"/>
      <c r="FR765" s="1"/>
      <c r="FS765" s="1"/>
      <c r="FT765" s="1"/>
      <c r="FU765" s="1"/>
      <c r="FV765" s="1"/>
      <c r="FW765" s="1"/>
      <c r="FX765" s="1"/>
      <c r="FY765" s="1"/>
      <c r="FZ765" s="1"/>
      <c r="GA765" s="1"/>
      <c r="GB765" s="1"/>
      <c r="GC765" s="1"/>
      <c r="GD765" s="1"/>
      <c r="GE765" s="1"/>
      <c r="GF765" s="1"/>
      <c r="GG765" s="1"/>
      <c r="GH765" s="1"/>
      <c r="GI765" s="1"/>
      <c r="GJ765" s="1"/>
      <c r="GK765" s="1"/>
      <c r="GL765" s="1"/>
      <c r="GM765" s="1"/>
      <c r="GN765" s="1"/>
      <c r="GO765" s="1"/>
      <c r="GP765" s="1"/>
      <c r="GQ765" s="1"/>
      <c r="GR765" s="1"/>
      <c r="GS765" s="1"/>
      <c r="GT765" s="1"/>
      <c r="GU765" s="1"/>
      <c r="GV765" s="1"/>
      <c r="GW765" s="1"/>
      <c r="GX765" s="1"/>
      <c r="GY765" s="1"/>
      <c r="GZ765" s="1"/>
      <c r="HA765" s="1"/>
      <c r="HB765" s="1"/>
      <c r="HC765" s="1"/>
      <c r="HD765" s="1"/>
      <c r="HE765" s="1"/>
      <c r="HF765" s="1"/>
      <c r="HG765" s="1"/>
      <c r="HH765" s="1"/>
      <c r="HI765" s="1"/>
      <c r="HJ765" s="1"/>
      <c r="HK765" s="1"/>
      <c r="HL765" s="1"/>
      <c r="HM765" s="1"/>
      <c r="HN765" s="1"/>
      <c r="HO765" s="1"/>
      <c r="HP765" s="1"/>
      <c r="HQ765" s="1"/>
      <c r="HR765" s="1"/>
      <c r="HS765" s="1"/>
      <c r="HT765" s="1"/>
      <c r="HU765" s="1"/>
      <c r="HV765" s="1"/>
      <c r="HW765" s="1"/>
      <c r="HX765" s="1"/>
      <c r="HY765" s="1"/>
      <c r="HZ765" s="1"/>
      <c r="IA765" s="1"/>
      <c r="IB765" s="1"/>
      <c r="IC765" s="1"/>
      <c r="ID765" s="1"/>
      <c r="IE765" s="1"/>
      <c r="IF765" s="1"/>
      <c r="IG765" s="1"/>
      <c r="IH765" s="1"/>
      <c r="II765" s="1"/>
      <c r="IJ765" s="1"/>
      <c r="IK765" s="1"/>
      <c r="IL765" s="1"/>
      <c r="IM765" s="1"/>
      <c r="IN765" s="1"/>
      <c r="IO765" s="1"/>
      <c r="IP765" s="4"/>
      <c r="IQ765" s="4"/>
    </row>
    <row r="766" s="3" customFormat="1" ht="12.6" customHeight="1" spans="1:251">
      <c r="A766" s="10" t="str">
        <f>IF(B766="户主",COUNTIF($B$5:B766,$B$5),"")</f>
        <v/>
      </c>
      <c r="B766" s="8" t="s">
        <v>21</v>
      </c>
      <c r="C766" s="11" t="s">
        <v>891</v>
      </c>
      <c r="D766" s="12" t="s">
        <v>18</v>
      </c>
      <c r="E766" s="12" t="s">
        <v>47</v>
      </c>
      <c r="F766" s="12"/>
      <c r="G766" s="12" t="s">
        <v>831</v>
      </c>
      <c r="H766" s="12" t="s">
        <v>20</v>
      </c>
      <c r="I766" s="20"/>
      <c r="J766" s="22"/>
      <c r="K766" s="22"/>
      <c r="L766" s="8"/>
      <c r="M766" s="8"/>
      <c r="N766" s="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  <c r="DO766" s="1"/>
      <c r="DP766" s="1"/>
      <c r="DQ766" s="1"/>
      <c r="DR766" s="1"/>
      <c r="DS766" s="1"/>
      <c r="DT766" s="1"/>
      <c r="DU766" s="1"/>
      <c r="DV766" s="1"/>
      <c r="DW766" s="1"/>
      <c r="DX766" s="1"/>
      <c r="DY766" s="1"/>
      <c r="DZ766" s="1"/>
      <c r="EA766" s="1"/>
      <c r="EB766" s="1"/>
      <c r="EC766" s="1"/>
      <c r="ED766" s="1"/>
      <c r="EE766" s="1"/>
      <c r="EF766" s="1"/>
      <c r="EG766" s="1"/>
      <c r="EH766" s="1"/>
      <c r="EI766" s="1"/>
      <c r="EJ766" s="1"/>
      <c r="EK766" s="1"/>
      <c r="EL766" s="1"/>
      <c r="EM766" s="1"/>
      <c r="EN766" s="1"/>
      <c r="EO766" s="1"/>
      <c r="EP766" s="1"/>
      <c r="EQ766" s="1"/>
      <c r="ER766" s="1"/>
      <c r="ES766" s="1"/>
      <c r="ET766" s="1"/>
      <c r="EU766" s="1"/>
      <c r="EV766" s="1"/>
      <c r="EW766" s="1"/>
      <c r="EX766" s="1"/>
      <c r="EY766" s="1"/>
      <c r="EZ766" s="1"/>
      <c r="FA766" s="1"/>
      <c r="FB766" s="1"/>
      <c r="FC766" s="1"/>
      <c r="FD766" s="1"/>
      <c r="FE766" s="1"/>
      <c r="FF766" s="1"/>
      <c r="FG766" s="1"/>
      <c r="FH766" s="1"/>
      <c r="FI766" s="1"/>
      <c r="FJ766" s="1"/>
      <c r="FK766" s="1"/>
      <c r="FL766" s="1"/>
      <c r="FM766" s="1"/>
      <c r="FN766" s="1"/>
      <c r="FO766" s="1"/>
      <c r="FP766" s="1"/>
      <c r="FQ766" s="1"/>
      <c r="FR766" s="1"/>
      <c r="FS766" s="1"/>
      <c r="FT766" s="1"/>
      <c r="FU766" s="1"/>
      <c r="FV766" s="1"/>
      <c r="FW766" s="1"/>
      <c r="FX766" s="1"/>
      <c r="FY766" s="1"/>
      <c r="FZ766" s="1"/>
      <c r="GA766" s="1"/>
      <c r="GB766" s="1"/>
      <c r="GC766" s="1"/>
      <c r="GD766" s="1"/>
      <c r="GE766" s="1"/>
      <c r="GF766" s="1"/>
      <c r="GG766" s="1"/>
      <c r="GH766" s="1"/>
      <c r="GI766" s="1"/>
      <c r="GJ766" s="1"/>
      <c r="GK766" s="1"/>
      <c r="GL766" s="1"/>
      <c r="GM766" s="1"/>
      <c r="GN766" s="1"/>
      <c r="GO766" s="1"/>
      <c r="GP766" s="1"/>
      <c r="GQ766" s="1"/>
      <c r="GR766" s="1"/>
      <c r="GS766" s="1"/>
      <c r="GT766" s="1"/>
      <c r="GU766" s="1"/>
      <c r="GV766" s="1"/>
      <c r="GW766" s="1"/>
      <c r="GX766" s="1"/>
      <c r="GY766" s="1"/>
      <c r="GZ766" s="1"/>
      <c r="HA766" s="1"/>
      <c r="HB766" s="1"/>
      <c r="HC766" s="1"/>
      <c r="HD766" s="1"/>
      <c r="HE766" s="1"/>
      <c r="HF766" s="1"/>
      <c r="HG766" s="1"/>
      <c r="HH766" s="1"/>
      <c r="HI766" s="1"/>
      <c r="HJ766" s="1"/>
      <c r="HK766" s="1"/>
      <c r="HL766" s="1"/>
      <c r="HM766" s="1"/>
      <c r="HN766" s="1"/>
      <c r="HO766" s="1"/>
      <c r="HP766" s="1"/>
      <c r="HQ766" s="1"/>
      <c r="HR766" s="1"/>
      <c r="HS766" s="1"/>
      <c r="HT766" s="1"/>
      <c r="HU766" s="1"/>
      <c r="HV766" s="1"/>
      <c r="HW766" s="1"/>
      <c r="HX766" s="1"/>
      <c r="HY766" s="1"/>
      <c r="HZ766" s="1"/>
      <c r="IA766" s="1"/>
      <c r="IB766" s="1"/>
      <c r="IC766" s="1"/>
      <c r="ID766" s="1"/>
      <c r="IE766" s="1"/>
      <c r="IF766" s="1"/>
      <c r="IG766" s="1"/>
      <c r="IH766" s="1"/>
      <c r="II766" s="1"/>
      <c r="IJ766" s="1"/>
      <c r="IK766" s="1"/>
      <c r="IL766" s="1"/>
      <c r="IM766" s="1"/>
      <c r="IN766" s="1"/>
      <c r="IO766" s="1"/>
      <c r="IP766" s="4"/>
      <c r="IQ766" s="4"/>
    </row>
    <row r="767" s="3" customFormat="1" ht="12.6" customHeight="1" spans="1:251">
      <c r="A767" s="10" t="str">
        <f>IF(B767="户主",COUNTIF($B$5:B767,$B$5),"")</f>
        <v/>
      </c>
      <c r="B767" s="8" t="s">
        <v>21</v>
      </c>
      <c r="C767" s="11" t="s">
        <v>892</v>
      </c>
      <c r="D767" s="12" t="s">
        <v>23</v>
      </c>
      <c r="E767" s="12" t="s">
        <v>202</v>
      </c>
      <c r="F767" s="12"/>
      <c r="G767" s="12" t="s">
        <v>831</v>
      </c>
      <c r="H767" s="12" t="s">
        <v>20</v>
      </c>
      <c r="I767" s="20"/>
      <c r="J767" s="22"/>
      <c r="K767" s="22"/>
      <c r="L767" s="8"/>
      <c r="M767" s="8"/>
      <c r="N767" s="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  <c r="DO767" s="1"/>
      <c r="DP767" s="1"/>
      <c r="DQ767" s="1"/>
      <c r="DR767" s="1"/>
      <c r="DS767" s="1"/>
      <c r="DT767" s="1"/>
      <c r="DU767" s="1"/>
      <c r="DV767" s="1"/>
      <c r="DW767" s="1"/>
      <c r="DX767" s="1"/>
      <c r="DY767" s="1"/>
      <c r="DZ767" s="1"/>
      <c r="EA767" s="1"/>
      <c r="EB767" s="1"/>
      <c r="EC767" s="1"/>
      <c r="ED767" s="1"/>
      <c r="EE767" s="1"/>
      <c r="EF767" s="1"/>
      <c r="EG767" s="1"/>
      <c r="EH767" s="1"/>
      <c r="EI767" s="1"/>
      <c r="EJ767" s="1"/>
      <c r="EK767" s="1"/>
      <c r="EL767" s="1"/>
      <c r="EM767" s="1"/>
      <c r="EN767" s="1"/>
      <c r="EO767" s="1"/>
      <c r="EP767" s="1"/>
      <c r="EQ767" s="1"/>
      <c r="ER767" s="1"/>
      <c r="ES767" s="1"/>
      <c r="ET767" s="1"/>
      <c r="EU767" s="1"/>
      <c r="EV767" s="1"/>
      <c r="EW767" s="1"/>
      <c r="EX767" s="1"/>
      <c r="EY767" s="1"/>
      <c r="EZ767" s="1"/>
      <c r="FA767" s="1"/>
      <c r="FB767" s="1"/>
      <c r="FC767" s="1"/>
      <c r="FD767" s="1"/>
      <c r="FE767" s="1"/>
      <c r="FF767" s="1"/>
      <c r="FG767" s="1"/>
      <c r="FH767" s="1"/>
      <c r="FI767" s="1"/>
      <c r="FJ767" s="1"/>
      <c r="FK767" s="1"/>
      <c r="FL767" s="1"/>
      <c r="FM767" s="1"/>
      <c r="FN767" s="1"/>
      <c r="FO767" s="1"/>
      <c r="FP767" s="1"/>
      <c r="FQ767" s="1"/>
      <c r="FR767" s="1"/>
      <c r="FS767" s="1"/>
      <c r="FT767" s="1"/>
      <c r="FU767" s="1"/>
      <c r="FV767" s="1"/>
      <c r="FW767" s="1"/>
      <c r="FX767" s="1"/>
      <c r="FY767" s="1"/>
      <c r="FZ767" s="1"/>
      <c r="GA767" s="1"/>
      <c r="GB767" s="1"/>
      <c r="GC767" s="1"/>
      <c r="GD767" s="1"/>
      <c r="GE767" s="1"/>
      <c r="GF767" s="1"/>
      <c r="GG767" s="1"/>
      <c r="GH767" s="1"/>
      <c r="GI767" s="1"/>
      <c r="GJ767" s="1"/>
      <c r="GK767" s="1"/>
      <c r="GL767" s="1"/>
      <c r="GM767" s="1"/>
      <c r="GN767" s="1"/>
      <c r="GO767" s="1"/>
      <c r="GP767" s="1"/>
      <c r="GQ767" s="1"/>
      <c r="GR767" s="1"/>
      <c r="GS767" s="1"/>
      <c r="GT767" s="1"/>
      <c r="GU767" s="1"/>
      <c r="GV767" s="1"/>
      <c r="GW767" s="1"/>
      <c r="GX767" s="1"/>
      <c r="GY767" s="1"/>
      <c r="GZ767" s="1"/>
      <c r="HA767" s="1"/>
      <c r="HB767" s="1"/>
      <c r="HC767" s="1"/>
      <c r="HD767" s="1"/>
      <c r="HE767" s="1"/>
      <c r="HF767" s="1"/>
      <c r="HG767" s="1"/>
      <c r="HH767" s="1"/>
      <c r="HI767" s="1"/>
      <c r="HJ767" s="1"/>
      <c r="HK767" s="1"/>
      <c r="HL767" s="1"/>
      <c r="HM767" s="1"/>
      <c r="HN767" s="1"/>
      <c r="HO767" s="1"/>
      <c r="HP767" s="1"/>
      <c r="HQ767" s="1"/>
      <c r="HR767" s="1"/>
      <c r="HS767" s="1"/>
      <c r="HT767" s="1"/>
      <c r="HU767" s="1"/>
      <c r="HV767" s="1"/>
      <c r="HW767" s="1"/>
      <c r="HX767" s="1"/>
      <c r="HY767" s="1"/>
      <c r="HZ767" s="1"/>
      <c r="IA767" s="1"/>
      <c r="IB767" s="1"/>
      <c r="IC767" s="1"/>
      <c r="ID767" s="1"/>
      <c r="IE767" s="1"/>
      <c r="IF767" s="1"/>
      <c r="IG767" s="1"/>
      <c r="IH767" s="1"/>
      <c r="II767" s="1"/>
      <c r="IJ767" s="1"/>
      <c r="IK767" s="1"/>
      <c r="IL767" s="1"/>
      <c r="IM767" s="1"/>
      <c r="IN767" s="1"/>
      <c r="IO767" s="1"/>
      <c r="IP767" s="4"/>
      <c r="IQ767" s="4"/>
    </row>
    <row r="768" s="3" customFormat="1" ht="12.6" customHeight="1" spans="1:251">
      <c r="A768" s="10">
        <f>IF(B768="户主",COUNTIF($B$5:B768,$B$5),"")</f>
        <v>321</v>
      </c>
      <c r="B768" s="8" t="s">
        <v>16</v>
      </c>
      <c r="C768" s="11" t="s">
        <v>893</v>
      </c>
      <c r="D768" s="12" t="s">
        <v>18</v>
      </c>
      <c r="E768" s="12" t="s">
        <v>16</v>
      </c>
      <c r="F768" s="12">
        <v>3</v>
      </c>
      <c r="G768" s="12" t="s">
        <v>842</v>
      </c>
      <c r="H768" s="12" t="s">
        <v>38</v>
      </c>
      <c r="I768" s="21">
        <f>F768*245</f>
        <v>735</v>
      </c>
      <c r="J768" s="22"/>
      <c r="K768" s="22"/>
      <c r="L768" s="8">
        <f>I768+K768+K769+K770</f>
        <v>822</v>
      </c>
      <c r="M768" s="8">
        <v>15</v>
      </c>
      <c r="N768" s="8">
        <f>L768*3+M768</f>
        <v>2481</v>
      </c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  <c r="DO768" s="1"/>
      <c r="DP768" s="1"/>
      <c r="DQ768" s="1"/>
      <c r="DR768" s="1"/>
      <c r="DS768" s="1"/>
      <c r="DT768" s="1"/>
      <c r="DU768" s="1"/>
      <c r="DV768" s="1"/>
      <c r="DW768" s="1"/>
      <c r="DX768" s="1"/>
      <c r="DY768" s="1"/>
      <c r="DZ768" s="1"/>
      <c r="EA768" s="1"/>
      <c r="EB768" s="1"/>
      <c r="EC768" s="1"/>
      <c r="ED768" s="1"/>
      <c r="EE768" s="1"/>
      <c r="EF768" s="1"/>
      <c r="EG768" s="1"/>
      <c r="EH768" s="1"/>
      <c r="EI768" s="1"/>
      <c r="EJ768" s="1"/>
      <c r="EK768" s="1"/>
      <c r="EL768" s="1"/>
      <c r="EM768" s="1"/>
      <c r="EN768" s="1"/>
      <c r="EO768" s="1"/>
      <c r="EP768" s="1"/>
      <c r="EQ768" s="1"/>
      <c r="ER768" s="1"/>
      <c r="ES768" s="1"/>
      <c r="ET768" s="1"/>
      <c r="EU768" s="1"/>
      <c r="EV768" s="1"/>
      <c r="EW768" s="1"/>
      <c r="EX768" s="1"/>
      <c r="EY768" s="1"/>
      <c r="EZ768" s="1"/>
      <c r="FA768" s="1"/>
      <c r="FB768" s="1"/>
      <c r="FC768" s="1"/>
      <c r="FD768" s="1"/>
      <c r="FE768" s="1"/>
      <c r="FF768" s="1"/>
      <c r="FG768" s="1"/>
      <c r="FH768" s="1"/>
      <c r="FI768" s="1"/>
      <c r="FJ768" s="1"/>
      <c r="FK768" s="1"/>
      <c r="FL768" s="1"/>
      <c r="FM768" s="1"/>
      <c r="FN768" s="1"/>
      <c r="FO768" s="1"/>
      <c r="FP768" s="1"/>
      <c r="FQ768" s="1"/>
      <c r="FR768" s="1"/>
      <c r="FS768" s="1"/>
      <c r="FT768" s="1"/>
      <c r="FU768" s="1"/>
      <c r="FV768" s="1"/>
      <c r="FW768" s="1"/>
      <c r="FX768" s="1"/>
      <c r="FY768" s="1"/>
      <c r="FZ768" s="1"/>
      <c r="GA768" s="1"/>
      <c r="GB768" s="1"/>
      <c r="GC768" s="1"/>
      <c r="GD768" s="1"/>
      <c r="GE768" s="1"/>
      <c r="GF768" s="1"/>
      <c r="GG768" s="1"/>
      <c r="GH768" s="1"/>
      <c r="GI768" s="1"/>
      <c r="GJ768" s="1"/>
      <c r="GK768" s="1"/>
      <c r="GL768" s="1"/>
      <c r="GM768" s="1"/>
      <c r="GN768" s="1"/>
      <c r="GO768" s="1"/>
      <c r="GP768" s="1"/>
      <c r="GQ768" s="1"/>
      <c r="GR768" s="1"/>
      <c r="GS768" s="1"/>
      <c r="GT768" s="1"/>
      <c r="GU768" s="1"/>
      <c r="GV768" s="1"/>
      <c r="GW768" s="1"/>
      <c r="GX768" s="1"/>
      <c r="GY768" s="1"/>
      <c r="GZ768" s="1"/>
      <c r="HA768" s="1"/>
      <c r="HB768" s="1"/>
      <c r="HC768" s="1"/>
      <c r="HD768" s="1"/>
      <c r="HE768" s="1"/>
      <c r="HF768" s="1"/>
      <c r="HG768" s="1"/>
      <c r="HH768" s="1"/>
      <c r="HI768" s="1"/>
      <c r="HJ768" s="1"/>
      <c r="HK768" s="1"/>
      <c r="HL768" s="1"/>
      <c r="HM768" s="1"/>
      <c r="HN768" s="1"/>
      <c r="HO768" s="1"/>
      <c r="HP768" s="1"/>
      <c r="HQ768" s="1"/>
      <c r="HR768" s="1"/>
      <c r="HS768" s="1"/>
      <c r="HT768" s="1"/>
      <c r="HU768" s="1"/>
      <c r="HV768" s="1"/>
      <c r="HW768" s="1"/>
      <c r="HX768" s="1"/>
      <c r="HY768" s="1"/>
      <c r="HZ768" s="1"/>
      <c r="IA768" s="1"/>
      <c r="IB768" s="1"/>
      <c r="IC768" s="1"/>
      <c r="ID768" s="1"/>
      <c r="IE768" s="1"/>
      <c r="IF768" s="1"/>
      <c r="IG768" s="1"/>
      <c r="IH768" s="1"/>
      <c r="II768" s="1"/>
      <c r="IJ768" s="1"/>
      <c r="IK768" s="1"/>
      <c r="IL768" s="1"/>
      <c r="IM768" s="1"/>
      <c r="IN768" s="1"/>
      <c r="IO768" s="1"/>
      <c r="IP768" s="4"/>
      <c r="IQ768" s="4"/>
    </row>
    <row r="769" s="3" customFormat="1" ht="12.6" customHeight="1" spans="1:251">
      <c r="A769" s="10" t="str">
        <f>IF(B769="户主",COUNTIF($B$5:B769,$B$5),"")</f>
        <v/>
      </c>
      <c r="B769" s="8" t="s">
        <v>21</v>
      </c>
      <c r="C769" s="11" t="s">
        <v>894</v>
      </c>
      <c r="D769" s="12" t="s">
        <v>18</v>
      </c>
      <c r="E769" s="12" t="s">
        <v>690</v>
      </c>
      <c r="F769" s="12"/>
      <c r="G769" s="12" t="s">
        <v>842</v>
      </c>
      <c r="H769" s="12" t="s">
        <v>38</v>
      </c>
      <c r="I769" s="20"/>
      <c r="J769" s="22">
        <v>5</v>
      </c>
      <c r="K769" s="22">
        <v>87</v>
      </c>
      <c r="L769" s="8"/>
      <c r="M769" s="8"/>
      <c r="N769" s="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  <c r="DO769" s="1"/>
      <c r="DP769" s="1"/>
      <c r="DQ769" s="1"/>
      <c r="DR769" s="1"/>
      <c r="DS769" s="1"/>
      <c r="DT769" s="1"/>
      <c r="DU769" s="1"/>
      <c r="DV769" s="1"/>
      <c r="DW769" s="1"/>
      <c r="DX769" s="1"/>
      <c r="DY769" s="1"/>
      <c r="DZ769" s="1"/>
      <c r="EA769" s="1"/>
      <c r="EB769" s="1"/>
      <c r="EC769" s="1"/>
      <c r="ED769" s="1"/>
      <c r="EE769" s="1"/>
      <c r="EF769" s="1"/>
      <c r="EG769" s="1"/>
      <c r="EH769" s="1"/>
      <c r="EI769" s="1"/>
      <c r="EJ769" s="1"/>
      <c r="EK769" s="1"/>
      <c r="EL769" s="1"/>
      <c r="EM769" s="1"/>
      <c r="EN769" s="1"/>
      <c r="EO769" s="1"/>
      <c r="EP769" s="1"/>
      <c r="EQ769" s="1"/>
      <c r="ER769" s="1"/>
      <c r="ES769" s="1"/>
      <c r="ET769" s="1"/>
      <c r="EU769" s="1"/>
      <c r="EV769" s="1"/>
      <c r="EW769" s="1"/>
      <c r="EX769" s="1"/>
      <c r="EY769" s="1"/>
      <c r="EZ769" s="1"/>
      <c r="FA769" s="1"/>
      <c r="FB769" s="1"/>
      <c r="FC769" s="1"/>
      <c r="FD769" s="1"/>
      <c r="FE769" s="1"/>
      <c r="FF769" s="1"/>
      <c r="FG769" s="1"/>
      <c r="FH769" s="1"/>
      <c r="FI769" s="1"/>
      <c r="FJ769" s="1"/>
      <c r="FK769" s="1"/>
      <c r="FL769" s="1"/>
      <c r="FM769" s="1"/>
      <c r="FN769" s="1"/>
      <c r="FO769" s="1"/>
      <c r="FP769" s="1"/>
      <c r="FQ769" s="1"/>
      <c r="FR769" s="1"/>
      <c r="FS769" s="1"/>
      <c r="FT769" s="1"/>
      <c r="FU769" s="1"/>
      <c r="FV769" s="1"/>
      <c r="FW769" s="1"/>
      <c r="FX769" s="1"/>
      <c r="FY769" s="1"/>
      <c r="FZ769" s="1"/>
      <c r="GA769" s="1"/>
      <c r="GB769" s="1"/>
      <c r="GC769" s="1"/>
      <c r="GD769" s="1"/>
      <c r="GE769" s="1"/>
      <c r="GF769" s="1"/>
      <c r="GG769" s="1"/>
      <c r="GH769" s="1"/>
      <c r="GI769" s="1"/>
      <c r="GJ769" s="1"/>
      <c r="GK769" s="1"/>
      <c r="GL769" s="1"/>
      <c r="GM769" s="1"/>
      <c r="GN769" s="1"/>
      <c r="GO769" s="1"/>
      <c r="GP769" s="1"/>
      <c r="GQ769" s="1"/>
      <c r="GR769" s="1"/>
      <c r="GS769" s="1"/>
      <c r="GT769" s="1"/>
      <c r="GU769" s="1"/>
      <c r="GV769" s="1"/>
      <c r="GW769" s="1"/>
      <c r="GX769" s="1"/>
      <c r="GY769" s="1"/>
      <c r="GZ769" s="1"/>
      <c r="HA769" s="1"/>
      <c r="HB769" s="1"/>
      <c r="HC769" s="1"/>
      <c r="HD769" s="1"/>
      <c r="HE769" s="1"/>
      <c r="HF769" s="1"/>
      <c r="HG769" s="1"/>
      <c r="HH769" s="1"/>
      <c r="HI769" s="1"/>
      <c r="HJ769" s="1"/>
      <c r="HK769" s="1"/>
      <c r="HL769" s="1"/>
      <c r="HM769" s="1"/>
      <c r="HN769" s="1"/>
      <c r="HO769" s="1"/>
      <c r="HP769" s="1"/>
      <c r="HQ769" s="1"/>
      <c r="HR769" s="1"/>
      <c r="HS769" s="1"/>
      <c r="HT769" s="1"/>
      <c r="HU769" s="1"/>
      <c r="HV769" s="1"/>
      <c r="HW769" s="1"/>
      <c r="HX769" s="1"/>
      <c r="HY769" s="1"/>
      <c r="HZ769" s="1"/>
      <c r="IA769" s="1"/>
      <c r="IB769" s="1"/>
      <c r="IC769" s="1"/>
      <c r="ID769" s="1"/>
      <c r="IE769" s="1"/>
      <c r="IF769" s="1"/>
      <c r="IG769" s="1"/>
      <c r="IH769" s="1"/>
      <c r="II769" s="1"/>
      <c r="IJ769" s="1"/>
      <c r="IK769" s="1"/>
      <c r="IL769" s="1"/>
      <c r="IM769" s="1"/>
      <c r="IN769" s="1"/>
      <c r="IO769" s="1"/>
      <c r="IP769" s="4"/>
      <c r="IQ769" s="4"/>
    </row>
    <row r="770" s="3" customFormat="1" ht="12.6" customHeight="1" spans="1:251">
      <c r="A770" s="10" t="str">
        <f>IF(B770="户主",COUNTIF($B$5:B770,$B$5),"")</f>
        <v/>
      </c>
      <c r="B770" s="8" t="s">
        <v>21</v>
      </c>
      <c r="C770" s="11" t="s">
        <v>895</v>
      </c>
      <c r="D770" s="12" t="s">
        <v>23</v>
      </c>
      <c r="E770" s="12" t="s">
        <v>149</v>
      </c>
      <c r="F770" s="12"/>
      <c r="G770" s="12" t="s">
        <v>842</v>
      </c>
      <c r="H770" s="12" t="s">
        <v>38</v>
      </c>
      <c r="I770" s="20"/>
      <c r="J770" s="22"/>
      <c r="K770" s="22"/>
      <c r="L770" s="8"/>
      <c r="M770" s="8"/>
      <c r="N770" s="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  <c r="DO770" s="1"/>
      <c r="DP770" s="1"/>
      <c r="DQ770" s="1"/>
      <c r="DR770" s="1"/>
      <c r="DS770" s="1"/>
      <c r="DT770" s="1"/>
      <c r="DU770" s="1"/>
      <c r="DV770" s="1"/>
      <c r="DW770" s="1"/>
      <c r="DX770" s="1"/>
      <c r="DY770" s="1"/>
      <c r="DZ770" s="1"/>
      <c r="EA770" s="1"/>
      <c r="EB770" s="1"/>
      <c r="EC770" s="1"/>
      <c r="ED770" s="1"/>
      <c r="EE770" s="1"/>
      <c r="EF770" s="1"/>
      <c r="EG770" s="1"/>
      <c r="EH770" s="1"/>
      <c r="EI770" s="1"/>
      <c r="EJ770" s="1"/>
      <c r="EK770" s="1"/>
      <c r="EL770" s="1"/>
      <c r="EM770" s="1"/>
      <c r="EN770" s="1"/>
      <c r="EO770" s="1"/>
      <c r="EP770" s="1"/>
      <c r="EQ770" s="1"/>
      <c r="ER770" s="1"/>
      <c r="ES770" s="1"/>
      <c r="ET770" s="1"/>
      <c r="EU770" s="1"/>
      <c r="EV770" s="1"/>
      <c r="EW770" s="1"/>
      <c r="EX770" s="1"/>
      <c r="EY770" s="1"/>
      <c r="EZ770" s="1"/>
      <c r="FA770" s="1"/>
      <c r="FB770" s="1"/>
      <c r="FC770" s="1"/>
      <c r="FD770" s="1"/>
      <c r="FE770" s="1"/>
      <c r="FF770" s="1"/>
      <c r="FG770" s="1"/>
      <c r="FH770" s="1"/>
      <c r="FI770" s="1"/>
      <c r="FJ770" s="1"/>
      <c r="FK770" s="1"/>
      <c r="FL770" s="1"/>
      <c r="FM770" s="1"/>
      <c r="FN770" s="1"/>
      <c r="FO770" s="1"/>
      <c r="FP770" s="1"/>
      <c r="FQ770" s="1"/>
      <c r="FR770" s="1"/>
      <c r="FS770" s="1"/>
      <c r="FT770" s="1"/>
      <c r="FU770" s="1"/>
      <c r="FV770" s="1"/>
      <c r="FW770" s="1"/>
      <c r="FX770" s="1"/>
      <c r="FY770" s="1"/>
      <c r="FZ770" s="1"/>
      <c r="GA770" s="1"/>
      <c r="GB770" s="1"/>
      <c r="GC770" s="1"/>
      <c r="GD770" s="1"/>
      <c r="GE770" s="1"/>
      <c r="GF770" s="1"/>
      <c r="GG770" s="1"/>
      <c r="GH770" s="1"/>
      <c r="GI770" s="1"/>
      <c r="GJ770" s="1"/>
      <c r="GK770" s="1"/>
      <c r="GL770" s="1"/>
      <c r="GM770" s="1"/>
      <c r="GN770" s="1"/>
      <c r="GO770" s="1"/>
      <c r="GP770" s="1"/>
      <c r="GQ770" s="1"/>
      <c r="GR770" s="1"/>
      <c r="GS770" s="1"/>
      <c r="GT770" s="1"/>
      <c r="GU770" s="1"/>
      <c r="GV770" s="1"/>
      <c r="GW770" s="1"/>
      <c r="GX770" s="1"/>
      <c r="GY770" s="1"/>
      <c r="GZ770" s="1"/>
      <c r="HA770" s="1"/>
      <c r="HB770" s="1"/>
      <c r="HC770" s="1"/>
      <c r="HD770" s="1"/>
      <c r="HE770" s="1"/>
      <c r="HF770" s="1"/>
      <c r="HG770" s="1"/>
      <c r="HH770" s="1"/>
      <c r="HI770" s="1"/>
      <c r="HJ770" s="1"/>
      <c r="HK770" s="1"/>
      <c r="HL770" s="1"/>
      <c r="HM770" s="1"/>
      <c r="HN770" s="1"/>
      <c r="HO770" s="1"/>
      <c r="HP770" s="1"/>
      <c r="HQ770" s="1"/>
      <c r="HR770" s="1"/>
      <c r="HS770" s="1"/>
      <c r="HT770" s="1"/>
      <c r="HU770" s="1"/>
      <c r="HV770" s="1"/>
      <c r="HW770" s="1"/>
      <c r="HX770" s="1"/>
      <c r="HY770" s="1"/>
      <c r="HZ770" s="1"/>
      <c r="IA770" s="1"/>
      <c r="IB770" s="1"/>
      <c r="IC770" s="1"/>
      <c r="ID770" s="1"/>
      <c r="IE770" s="1"/>
      <c r="IF770" s="1"/>
      <c r="IG770" s="1"/>
      <c r="IH770" s="1"/>
      <c r="II770" s="1"/>
      <c r="IJ770" s="1"/>
      <c r="IK770" s="1"/>
      <c r="IL770" s="1"/>
      <c r="IM770" s="1"/>
      <c r="IN770" s="1"/>
      <c r="IO770" s="1"/>
      <c r="IP770" s="4"/>
      <c r="IQ770" s="4"/>
    </row>
    <row r="771" s="1" customFormat="1" ht="12.6" customHeight="1" spans="1:251">
      <c r="A771" s="10">
        <f>IF(B771="户主",COUNTIF($B$5:B771,$B$5),"")</f>
        <v>322</v>
      </c>
      <c r="B771" s="8" t="s">
        <v>16</v>
      </c>
      <c r="C771" s="8" t="s">
        <v>896</v>
      </c>
      <c r="D771" s="8" t="s">
        <v>18</v>
      </c>
      <c r="E771" s="8" t="s">
        <v>16</v>
      </c>
      <c r="F771" s="8">
        <v>5</v>
      </c>
      <c r="G771" s="8" t="s">
        <v>842</v>
      </c>
      <c r="H771" s="8" t="s">
        <v>20</v>
      </c>
      <c r="I771" s="8">
        <f>F771*289</f>
        <v>1445</v>
      </c>
      <c r="J771" s="8"/>
      <c r="K771" s="8"/>
      <c r="L771" s="8">
        <f>I771+K772+K773+K775</f>
        <v>1677</v>
      </c>
      <c r="M771" s="8">
        <v>15</v>
      </c>
      <c r="N771" s="8">
        <f>L771*3+M771</f>
        <v>5046</v>
      </c>
      <c r="IP771" s="4"/>
      <c r="IQ771" s="4"/>
    </row>
    <row r="772" s="1" customFormat="1" ht="12.6" customHeight="1" spans="1:251">
      <c r="A772" s="10" t="str">
        <f>IF(B772="户主",COUNTIF($B$5:B772,$B$5),"")</f>
        <v/>
      </c>
      <c r="B772" s="8" t="s">
        <v>21</v>
      </c>
      <c r="C772" s="8" t="s">
        <v>897</v>
      </c>
      <c r="D772" s="8" t="s">
        <v>18</v>
      </c>
      <c r="E772" s="8" t="s">
        <v>155</v>
      </c>
      <c r="F772" s="8"/>
      <c r="G772" s="8" t="s">
        <v>842</v>
      </c>
      <c r="H772" s="8" t="s">
        <v>20</v>
      </c>
      <c r="I772" s="8"/>
      <c r="J772" s="8">
        <v>3</v>
      </c>
      <c r="K772" s="8">
        <v>87</v>
      </c>
      <c r="L772" s="8"/>
      <c r="M772" s="8"/>
      <c r="N772" s="8"/>
      <c r="IP772" s="4"/>
      <c r="IQ772" s="4"/>
    </row>
    <row r="773" s="1" customFormat="1" ht="12.6" customHeight="1" spans="1:251">
      <c r="A773" s="10" t="str">
        <f>IF(B773="户主",COUNTIF($B$5:B773,$B$5),"")</f>
        <v/>
      </c>
      <c r="B773" s="8" t="s">
        <v>21</v>
      </c>
      <c r="C773" s="8" t="s">
        <v>898</v>
      </c>
      <c r="D773" s="8" t="s">
        <v>23</v>
      </c>
      <c r="E773" s="8" t="s">
        <v>349</v>
      </c>
      <c r="F773" s="8"/>
      <c r="G773" s="8" t="s">
        <v>842</v>
      </c>
      <c r="H773" s="8" t="s">
        <v>20</v>
      </c>
      <c r="I773" s="8"/>
      <c r="J773" s="8">
        <v>3</v>
      </c>
      <c r="K773" s="8">
        <v>87</v>
      </c>
      <c r="L773" s="8"/>
      <c r="M773" s="8"/>
      <c r="N773" s="8"/>
      <c r="IP773" s="4"/>
      <c r="IQ773" s="4"/>
    </row>
    <row r="774" s="1" customFormat="1" ht="12.6" customHeight="1" spans="1:251">
      <c r="A774" s="10" t="str">
        <f>IF(B774="户主",COUNTIF($B$5:B774,$B$5),"")</f>
        <v/>
      </c>
      <c r="B774" s="8" t="s">
        <v>21</v>
      </c>
      <c r="C774" s="8" t="s">
        <v>899</v>
      </c>
      <c r="D774" s="8" t="s">
        <v>18</v>
      </c>
      <c r="E774" s="8" t="s">
        <v>90</v>
      </c>
      <c r="F774" s="8"/>
      <c r="G774" s="8" t="s">
        <v>842</v>
      </c>
      <c r="H774" s="8" t="s">
        <v>20</v>
      </c>
      <c r="I774" s="8"/>
      <c r="J774" s="8"/>
      <c r="K774" s="8"/>
      <c r="L774" s="8"/>
      <c r="M774" s="8"/>
      <c r="N774" s="8"/>
      <c r="IP774" s="4"/>
      <c r="IQ774" s="4"/>
    </row>
    <row r="775" s="1" customFormat="1" ht="12.6" customHeight="1" spans="1:251">
      <c r="A775" s="10" t="str">
        <f>IF(B775="户主",COUNTIF($B$5:B775,$B$5),"")</f>
        <v/>
      </c>
      <c r="B775" s="8" t="s">
        <v>21</v>
      </c>
      <c r="C775" s="8" t="s">
        <v>900</v>
      </c>
      <c r="D775" s="8" t="s">
        <v>23</v>
      </c>
      <c r="E775" s="8" t="s">
        <v>149</v>
      </c>
      <c r="F775" s="8"/>
      <c r="G775" s="8" t="s">
        <v>842</v>
      </c>
      <c r="H775" s="8" t="s">
        <v>20</v>
      </c>
      <c r="I775" s="8"/>
      <c r="J775" s="8">
        <v>2</v>
      </c>
      <c r="K775" s="8">
        <v>58</v>
      </c>
      <c r="L775" s="8"/>
      <c r="M775" s="8"/>
      <c r="N775" s="8"/>
      <c r="IP775" s="4"/>
      <c r="IQ775" s="4"/>
    </row>
    <row r="776" s="1" customFormat="1" ht="12.6" customHeight="1" spans="1:14">
      <c r="A776" s="10">
        <f>IF(B776="户主",COUNTIF($B$5:B776,$B$5),"")</f>
        <v>323</v>
      </c>
      <c r="B776" s="12" t="s">
        <v>16</v>
      </c>
      <c r="C776" s="12" t="s">
        <v>901</v>
      </c>
      <c r="D776" s="12" t="s">
        <v>23</v>
      </c>
      <c r="E776" s="12" t="s">
        <v>16</v>
      </c>
      <c r="F776" s="12">
        <v>1</v>
      </c>
      <c r="G776" s="12" t="s">
        <v>902</v>
      </c>
      <c r="H776" s="8" t="s">
        <v>20</v>
      </c>
      <c r="I776" s="20">
        <f>F776*289</f>
        <v>289</v>
      </c>
      <c r="J776" s="22">
        <v>2</v>
      </c>
      <c r="K776" s="8">
        <v>58</v>
      </c>
      <c r="L776" s="8">
        <f>I776+K776</f>
        <v>347</v>
      </c>
      <c r="M776" s="8">
        <v>15</v>
      </c>
      <c r="N776" s="8">
        <f>L776*3+M776</f>
        <v>1056</v>
      </c>
    </row>
    <row r="777" s="1" customFormat="1" ht="12.6" customHeight="1" spans="1:14">
      <c r="A777" s="10">
        <f>IF(B777="户主",COUNTIF($B$5:B777,$B$5),"")</f>
        <v>324</v>
      </c>
      <c r="B777" s="12" t="s">
        <v>16</v>
      </c>
      <c r="C777" s="51" t="s">
        <v>903</v>
      </c>
      <c r="D777" s="12" t="s">
        <v>18</v>
      </c>
      <c r="E777" s="51" t="s">
        <v>16</v>
      </c>
      <c r="F777" s="51">
        <v>1</v>
      </c>
      <c r="G777" s="51" t="s">
        <v>902</v>
      </c>
      <c r="H777" s="51" t="s">
        <v>20</v>
      </c>
      <c r="I777" s="20">
        <f>F777*289</f>
        <v>289</v>
      </c>
      <c r="J777" s="51">
        <v>5</v>
      </c>
      <c r="K777" s="8">
        <v>87</v>
      </c>
      <c r="L777" s="8">
        <f>I777+K777</f>
        <v>376</v>
      </c>
      <c r="M777" s="8">
        <v>15</v>
      </c>
      <c r="N777" s="8">
        <f>L777*3+M777</f>
        <v>1143</v>
      </c>
    </row>
    <row r="778" s="1" customFormat="1" ht="12.6" customHeight="1" spans="1:14">
      <c r="A778" s="10">
        <f>IF(B778="户主",COUNTIF($B$5:B778,$B$5),"")</f>
        <v>325</v>
      </c>
      <c r="B778" s="12" t="s">
        <v>16</v>
      </c>
      <c r="C778" s="12" t="s">
        <v>904</v>
      </c>
      <c r="D778" s="12" t="s">
        <v>18</v>
      </c>
      <c r="E778" s="12" t="s">
        <v>16</v>
      </c>
      <c r="F778" s="12">
        <v>2</v>
      </c>
      <c r="G778" s="12" t="s">
        <v>905</v>
      </c>
      <c r="H778" s="51" t="s">
        <v>20</v>
      </c>
      <c r="I778" s="20">
        <f>F778*289</f>
        <v>578</v>
      </c>
      <c r="J778" s="22">
        <v>6</v>
      </c>
      <c r="K778" s="10">
        <v>145</v>
      </c>
      <c r="L778" s="8">
        <f>I778+K778+K779</f>
        <v>810</v>
      </c>
      <c r="M778" s="8">
        <v>15</v>
      </c>
      <c r="N778" s="8">
        <f>L778*3+M778</f>
        <v>2445</v>
      </c>
    </row>
    <row r="779" s="2" customFormat="1" ht="12.6" customHeight="1" spans="1:15">
      <c r="A779" s="10" t="str">
        <f>IF(B779="户主",COUNTIF($B$5:B779,$B$5),"")</f>
        <v/>
      </c>
      <c r="B779" s="12" t="s">
        <v>21</v>
      </c>
      <c r="C779" s="12" t="s">
        <v>906</v>
      </c>
      <c r="D779" s="12" t="s">
        <v>23</v>
      </c>
      <c r="E779" s="12" t="s">
        <v>85</v>
      </c>
      <c r="F779" s="12"/>
      <c r="G779" s="12" t="s">
        <v>905</v>
      </c>
      <c r="H779" s="51" t="s">
        <v>20</v>
      </c>
      <c r="I779" s="20"/>
      <c r="J779" s="22">
        <v>5</v>
      </c>
      <c r="K779" s="8">
        <v>87</v>
      </c>
      <c r="L779" s="8"/>
      <c r="M779" s="8"/>
      <c r="N779" s="8"/>
      <c r="O779" s="1"/>
    </row>
    <row r="780" s="1" customFormat="1" ht="12.6" customHeight="1" spans="1:14">
      <c r="A780" s="10">
        <f>IF(B780="户主",COUNTIF($B$5:B780,$B$5),"")</f>
        <v>326</v>
      </c>
      <c r="B780" s="12" t="s">
        <v>16</v>
      </c>
      <c r="C780" s="12" t="s">
        <v>907</v>
      </c>
      <c r="D780" s="12" t="s">
        <v>23</v>
      </c>
      <c r="E780" s="12" t="s">
        <v>16</v>
      </c>
      <c r="F780" s="12">
        <v>1</v>
      </c>
      <c r="G780" s="12" t="s">
        <v>905</v>
      </c>
      <c r="H780" s="12" t="s">
        <v>38</v>
      </c>
      <c r="I780" s="20">
        <f>245*F780</f>
        <v>245</v>
      </c>
      <c r="J780" s="22">
        <v>2</v>
      </c>
      <c r="K780" s="8">
        <v>58</v>
      </c>
      <c r="L780" s="8">
        <f t="shared" ref="L780:L785" si="2">I780+K780</f>
        <v>303</v>
      </c>
      <c r="M780" s="8">
        <v>15</v>
      </c>
      <c r="N780" s="8">
        <f t="shared" ref="N780:N786" si="3">L780*3+M780</f>
        <v>924</v>
      </c>
    </row>
    <row r="781" s="1" customFormat="1" ht="12.6" customHeight="1" spans="1:14">
      <c r="A781" s="10">
        <f>IF(B781="户主",COUNTIF($B$5:B781,$B$5),"")</f>
        <v>327</v>
      </c>
      <c r="B781" s="12" t="s">
        <v>16</v>
      </c>
      <c r="C781" s="12" t="s">
        <v>908</v>
      </c>
      <c r="D781" s="12" t="s">
        <v>18</v>
      </c>
      <c r="E781" s="12" t="s">
        <v>16</v>
      </c>
      <c r="F781" s="12">
        <v>1</v>
      </c>
      <c r="G781" s="12" t="s">
        <v>905</v>
      </c>
      <c r="H781" s="12" t="s">
        <v>20</v>
      </c>
      <c r="I781" s="20">
        <f>F781*289</f>
        <v>289</v>
      </c>
      <c r="J781" s="22">
        <v>5</v>
      </c>
      <c r="K781" s="8">
        <v>87</v>
      </c>
      <c r="L781" s="8">
        <f t="shared" si="2"/>
        <v>376</v>
      </c>
      <c r="M781" s="8">
        <v>15</v>
      </c>
      <c r="N781" s="8">
        <f t="shared" si="3"/>
        <v>1143</v>
      </c>
    </row>
    <row r="782" s="1" customFormat="1" ht="12.6" customHeight="1" spans="1:14">
      <c r="A782" s="10">
        <f>IF(B782="户主",COUNTIF($B$5:B782,$B$5),"")</f>
        <v>328</v>
      </c>
      <c r="B782" s="12" t="s">
        <v>16</v>
      </c>
      <c r="C782" s="12" t="s">
        <v>909</v>
      </c>
      <c r="D782" s="12" t="s">
        <v>23</v>
      </c>
      <c r="E782" s="12" t="s">
        <v>16</v>
      </c>
      <c r="F782" s="12">
        <v>1</v>
      </c>
      <c r="G782" s="12" t="s">
        <v>910</v>
      </c>
      <c r="H782" s="12" t="s">
        <v>42</v>
      </c>
      <c r="I782" s="20">
        <f>130*F782</f>
        <v>130</v>
      </c>
      <c r="J782" s="22">
        <v>2</v>
      </c>
      <c r="K782" s="8">
        <v>58</v>
      </c>
      <c r="L782" s="8">
        <f t="shared" si="2"/>
        <v>188</v>
      </c>
      <c r="M782" s="8">
        <v>15</v>
      </c>
      <c r="N782" s="8">
        <f t="shared" si="3"/>
        <v>579</v>
      </c>
    </row>
    <row r="783" s="1" customFormat="1" ht="12.6" customHeight="1" spans="1:14">
      <c r="A783" s="10">
        <f>IF(B783="户主",COUNTIF($B$5:B783,$B$5),"")</f>
        <v>329</v>
      </c>
      <c r="B783" s="12" t="s">
        <v>16</v>
      </c>
      <c r="C783" s="12" t="s">
        <v>911</v>
      </c>
      <c r="D783" s="12" t="s">
        <v>18</v>
      </c>
      <c r="E783" s="12" t="s">
        <v>16</v>
      </c>
      <c r="F783" s="12">
        <v>1</v>
      </c>
      <c r="G783" s="12" t="s">
        <v>912</v>
      </c>
      <c r="H783" s="12" t="s">
        <v>20</v>
      </c>
      <c r="I783" s="20">
        <f>289*F783</f>
        <v>289</v>
      </c>
      <c r="J783" s="22"/>
      <c r="K783" s="22"/>
      <c r="L783" s="8">
        <f t="shared" si="2"/>
        <v>289</v>
      </c>
      <c r="M783" s="8">
        <v>15</v>
      </c>
      <c r="N783" s="8">
        <f t="shared" si="3"/>
        <v>882</v>
      </c>
    </row>
    <row r="784" s="1" customFormat="1" ht="12.6" customHeight="1" spans="1:14">
      <c r="A784" s="10">
        <f>IF(B784="户主",COUNTIF($B$5:B784,$B$5),"")</f>
        <v>330</v>
      </c>
      <c r="B784" s="12" t="s">
        <v>16</v>
      </c>
      <c r="C784" s="12" t="s">
        <v>913</v>
      </c>
      <c r="D784" s="12" t="s">
        <v>18</v>
      </c>
      <c r="E784" s="12" t="s">
        <v>16</v>
      </c>
      <c r="F784" s="12">
        <v>1</v>
      </c>
      <c r="G784" s="12" t="s">
        <v>912</v>
      </c>
      <c r="H784" s="12" t="s">
        <v>20</v>
      </c>
      <c r="I784" s="20">
        <f>F784*289</f>
        <v>289</v>
      </c>
      <c r="J784" s="22"/>
      <c r="K784" s="22"/>
      <c r="L784" s="8">
        <f t="shared" si="2"/>
        <v>289</v>
      </c>
      <c r="M784" s="8">
        <v>15</v>
      </c>
      <c r="N784" s="8">
        <f t="shared" si="3"/>
        <v>882</v>
      </c>
    </row>
    <row r="785" s="1" customFormat="1" ht="12.6" customHeight="1" spans="1:14">
      <c r="A785" s="10">
        <f>IF(B785="户主",COUNTIF($B$5:B785,$B$5),"")</f>
        <v>331</v>
      </c>
      <c r="B785" s="12" t="s">
        <v>16</v>
      </c>
      <c r="C785" s="12" t="s">
        <v>914</v>
      </c>
      <c r="D785" s="12" t="s">
        <v>18</v>
      </c>
      <c r="E785" s="12" t="s">
        <v>16</v>
      </c>
      <c r="F785" s="12">
        <v>1</v>
      </c>
      <c r="G785" s="12" t="s">
        <v>912</v>
      </c>
      <c r="H785" s="12" t="s">
        <v>42</v>
      </c>
      <c r="I785" s="20">
        <f>130*F785</f>
        <v>130</v>
      </c>
      <c r="J785" s="22">
        <v>4</v>
      </c>
      <c r="K785" s="8">
        <v>145</v>
      </c>
      <c r="L785" s="8">
        <f t="shared" si="2"/>
        <v>275</v>
      </c>
      <c r="M785" s="8">
        <v>15</v>
      </c>
      <c r="N785" s="8">
        <f t="shared" si="3"/>
        <v>840</v>
      </c>
    </row>
    <row r="786" s="1" customFormat="1" ht="12.6" customHeight="1" spans="1:14">
      <c r="A786" s="10">
        <f>IF(B786="户主",COUNTIF($B$5:B786,$B$5),"")</f>
        <v>332</v>
      </c>
      <c r="B786" s="8" t="s">
        <v>16</v>
      </c>
      <c r="C786" s="8" t="s">
        <v>915</v>
      </c>
      <c r="D786" s="9" t="s">
        <v>18</v>
      </c>
      <c r="E786" s="9" t="s">
        <v>16</v>
      </c>
      <c r="F786" s="25">
        <v>5</v>
      </c>
      <c r="G786" s="9" t="s">
        <v>806</v>
      </c>
      <c r="H786" s="9" t="s">
        <v>42</v>
      </c>
      <c r="I786" s="20">
        <f>130*F786</f>
        <v>650</v>
      </c>
      <c r="J786" s="8">
        <v>6</v>
      </c>
      <c r="K786" s="10">
        <v>145</v>
      </c>
      <c r="L786" s="8">
        <f>I786+K786+K787+K788+K789+K790</f>
        <v>911</v>
      </c>
      <c r="M786" s="8">
        <v>15</v>
      </c>
      <c r="N786" s="8">
        <f t="shared" si="3"/>
        <v>2748</v>
      </c>
    </row>
    <row r="787" s="1" customFormat="1" ht="12.6" customHeight="1" spans="1:14">
      <c r="A787" s="10" t="str">
        <f>IF(B787="户主",COUNTIF($B$5:B787,$B$5),"")</f>
        <v/>
      </c>
      <c r="B787" s="8" t="s">
        <v>21</v>
      </c>
      <c r="C787" s="8" t="s">
        <v>916</v>
      </c>
      <c r="D787" s="9" t="s">
        <v>23</v>
      </c>
      <c r="E787" s="9" t="s">
        <v>24</v>
      </c>
      <c r="F787" s="9"/>
      <c r="G787" s="9" t="s">
        <v>806</v>
      </c>
      <c r="H787" s="9" t="s">
        <v>42</v>
      </c>
      <c r="I787" s="9"/>
      <c r="J787" s="8"/>
      <c r="K787" s="8"/>
      <c r="L787" s="28"/>
      <c r="M787" s="8"/>
      <c r="N787" s="8"/>
    </row>
    <row r="788" s="1" customFormat="1" ht="12.6" customHeight="1" spans="1:14">
      <c r="A788" s="10" t="str">
        <f>IF(B788="户主",COUNTIF($B$5:B788,$B$5),"")</f>
        <v/>
      </c>
      <c r="B788" s="8" t="s">
        <v>21</v>
      </c>
      <c r="C788" s="8" t="s">
        <v>917</v>
      </c>
      <c r="D788" s="9" t="s">
        <v>18</v>
      </c>
      <c r="E788" s="9" t="s">
        <v>30</v>
      </c>
      <c r="F788" s="9"/>
      <c r="G788" s="9" t="s">
        <v>806</v>
      </c>
      <c r="H788" s="9" t="s">
        <v>42</v>
      </c>
      <c r="I788" s="9"/>
      <c r="J788" s="8"/>
      <c r="K788" s="8"/>
      <c r="L788" s="28"/>
      <c r="M788" s="8"/>
      <c r="N788" s="8"/>
    </row>
    <row r="789" s="1" customFormat="1" ht="12.6" customHeight="1" spans="1:14">
      <c r="A789" s="10" t="str">
        <f>IF(B789="户主",COUNTIF($B$5:B789,$B$5),"")</f>
        <v/>
      </c>
      <c r="B789" s="8" t="s">
        <v>21</v>
      </c>
      <c r="C789" s="8" t="s">
        <v>918</v>
      </c>
      <c r="D789" s="9" t="s">
        <v>18</v>
      </c>
      <c r="E789" s="9" t="s">
        <v>90</v>
      </c>
      <c r="F789" s="9"/>
      <c r="G789" s="9" t="s">
        <v>806</v>
      </c>
      <c r="H789" s="9" t="s">
        <v>42</v>
      </c>
      <c r="I789" s="9"/>
      <c r="J789" s="8">
        <v>2</v>
      </c>
      <c r="K789" s="8">
        <v>58</v>
      </c>
      <c r="L789" s="28"/>
      <c r="M789" s="8"/>
      <c r="N789" s="8"/>
    </row>
    <row r="790" s="1" customFormat="1" ht="12.6" customHeight="1" spans="1:14">
      <c r="A790" s="10" t="str">
        <f>IF(B790="户主",COUNTIF($B$5:B790,$B$5),"")</f>
        <v/>
      </c>
      <c r="B790" s="8" t="s">
        <v>21</v>
      </c>
      <c r="C790" s="8" t="s">
        <v>919</v>
      </c>
      <c r="D790" s="9" t="s">
        <v>23</v>
      </c>
      <c r="E790" s="9" t="s">
        <v>149</v>
      </c>
      <c r="F790" s="9"/>
      <c r="G790" s="9" t="s">
        <v>806</v>
      </c>
      <c r="H790" s="9" t="s">
        <v>42</v>
      </c>
      <c r="I790" s="9"/>
      <c r="J790" s="8">
        <v>2</v>
      </c>
      <c r="K790" s="8">
        <v>58</v>
      </c>
      <c r="L790" s="28"/>
      <c r="M790" s="8"/>
      <c r="N790" s="8"/>
    </row>
    <row r="791" s="1" customFormat="1" ht="12.6" customHeight="1" spans="1:14">
      <c r="A791" s="10">
        <f>IF(B791="户主",COUNTIF($B$5:B791,$B$5),"")</f>
        <v>333</v>
      </c>
      <c r="B791" s="8" t="s">
        <v>16</v>
      </c>
      <c r="C791" s="8" t="s">
        <v>920</v>
      </c>
      <c r="D791" s="9" t="s">
        <v>18</v>
      </c>
      <c r="E791" s="9" t="s">
        <v>16</v>
      </c>
      <c r="F791" s="25">
        <v>1</v>
      </c>
      <c r="G791" s="9" t="s">
        <v>797</v>
      </c>
      <c r="H791" s="9" t="s">
        <v>38</v>
      </c>
      <c r="I791" s="20">
        <f>245*F791</f>
        <v>245</v>
      </c>
      <c r="J791" s="8"/>
      <c r="K791" s="8"/>
      <c r="L791" s="8">
        <f>I791+K791</f>
        <v>245</v>
      </c>
      <c r="M791" s="8">
        <v>15</v>
      </c>
      <c r="N791" s="8">
        <f>L791*3+M791</f>
        <v>750</v>
      </c>
    </row>
    <row r="792" s="1" customFormat="1" ht="12.6" customHeight="1" spans="1:14">
      <c r="A792" s="10">
        <f>IF(B792="户主",COUNTIF($B$5:B792,$B$5),"")</f>
        <v>334</v>
      </c>
      <c r="B792" s="8" t="s">
        <v>16</v>
      </c>
      <c r="C792" s="8" t="s">
        <v>921</v>
      </c>
      <c r="D792" s="9" t="s">
        <v>18</v>
      </c>
      <c r="E792" s="9" t="s">
        <v>16</v>
      </c>
      <c r="F792" s="25">
        <v>2</v>
      </c>
      <c r="G792" s="9" t="s">
        <v>797</v>
      </c>
      <c r="H792" s="9" t="s">
        <v>38</v>
      </c>
      <c r="I792" s="20">
        <f>245*F792</f>
        <v>490</v>
      </c>
      <c r="J792" s="8"/>
      <c r="K792" s="8"/>
      <c r="L792" s="8">
        <f>I792+K792</f>
        <v>490</v>
      </c>
      <c r="M792" s="8">
        <v>15</v>
      </c>
      <c r="N792" s="8">
        <f>L792*3+M792</f>
        <v>1485</v>
      </c>
    </row>
    <row r="793" s="1" customFormat="1" ht="12.6" customHeight="1" spans="1:14">
      <c r="A793" s="10" t="str">
        <f>IF(B793="户主",COUNTIF($B$5:B793,$B$5),"")</f>
        <v/>
      </c>
      <c r="B793" s="8" t="s">
        <v>21</v>
      </c>
      <c r="C793" s="8" t="s">
        <v>922</v>
      </c>
      <c r="D793" s="9" t="s">
        <v>23</v>
      </c>
      <c r="E793" s="9" t="s">
        <v>149</v>
      </c>
      <c r="F793" s="9"/>
      <c r="G793" s="9" t="s">
        <v>797</v>
      </c>
      <c r="H793" s="9" t="s">
        <v>38</v>
      </c>
      <c r="I793" s="9"/>
      <c r="J793" s="8"/>
      <c r="K793" s="8"/>
      <c r="L793" s="28"/>
      <c r="M793" s="8"/>
      <c r="N793" s="8"/>
    </row>
    <row r="794" s="1" customFormat="1" ht="12.6" customHeight="1" spans="1:14">
      <c r="A794" s="10">
        <f>IF(B794="户主",COUNTIF($B$5:B794,$B$5),"")</f>
        <v>335</v>
      </c>
      <c r="B794" s="8" t="s">
        <v>16</v>
      </c>
      <c r="C794" s="8" t="s">
        <v>923</v>
      </c>
      <c r="D794" s="9" t="s">
        <v>18</v>
      </c>
      <c r="E794" s="9" t="s">
        <v>16</v>
      </c>
      <c r="F794" s="25">
        <v>5</v>
      </c>
      <c r="G794" s="9" t="s">
        <v>797</v>
      </c>
      <c r="H794" s="9" t="s">
        <v>42</v>
      </c>
      <c r="I794" s="20">
        <f>130*F794</f>
        <v>650</v>
      </c>
      <c r="J794" s="8"/>
      <c r="K794" s="8"/>
      <c r="L794" s="8">
        <f>I794+K795+K797+K798</f>
        <v>969</v>
      </c>
      <c r="M794" s="8">
        <v>15</v>
      </c>
      <c r="N794" s="8">
        <f>L794*3+M794</f>
        <v>2922</v>
      </c>
    </row>
    <row r="795" s="1" customFormat="1" ht="12.6" customHeight="1" spans="1:14">
      <c r="A795" s="10" t="str">
        <f>IF(B795="户主",COUNTIF($B$5:B795,$B$5),"")</f>
        <v/>
      </c>
      <c r="B795" s="8" t="s">
        <v>21</v>
      </c>
      <c r="C795" s="8" t="s">
        <v>924</v>
      </c>
      <c r="D795" s="9" t="s">
        <v>23</v>
      </c>
      <c r="E795" s="9" t="s">
        <v>24</v>
      </c>
      <c r="F795" s="9"/>
      <c r="G795" s="9" t="s">
        <v>797</v>
      </c>
      <c r="H795" s="9" t="s">
        <v>42</v>
      </c>
      <c r="I795" s="9"/>
      <c r="J795" s="8">
        <v>6</v>
      </c>
      <c r="K795" s="10">
        <v>145</v>
      </c>
      <c r="L795" s="28"/>
      <c r="M795" s="8"/>
      <c r="N795" s="8"/>
    </row>
    <row r="796" s="1" customFormat="1" ht="12.6" customHeight="1" spans="1:14">
      <c r="A796" s="10" t="str">
        <f>IF(B796="户主",COUNTIF($B$5:B796,$B$5),"")</f>
        <v/>
      </c>
      <c r="B796" s="8" t="s">
        <v>21</v>
      </c>
      <c r="C796" s="8" t="s">
        <v>925</v>
      </c>
      <c r="D796" s="9" t="s">
        <v>18</v>
      </c>
      <c r="E796" s="9" t="s">
        <v>30</v>
      </c>
      <c r="F796" s="9"/>
      <c r="G796" s="9" t="s">
        <v>797</v>
      </c>
      <c r="H796" s="9" t="s">
        <v>42</v>
      </c>
      <c r="I796" s="9"/>
      <c r="J796" s="8"/>
      <c r="K796" s="8"/>
      <c r="L796" s="28"/>
      <c r="M796" s="8"/>
      <c r="N796" s="8"/>
    </row>
    <row r="797" s="1" customFormat="1" ht="12.6" customHeight="1" spans="1:14">
      <c r="A797" s="10" t="str">
        <f>IF(B797="户主",COUNTIF($B$5:B797,$B$5),"")</f>
        <v/>
      </c>
      <c r="B797" s="8" t="s">
        <v>21</v>
      </c>
      <c r="C797" s="8" t="s">
        <v>926</v>
      </c>
      <c r="D797" s="9" t="s">
        <v>18</v>
      </c>
      <c r="E797" s="9" t="s">
        <v>47</v>
      </c>
      <c r="F797" s="9"/>
      <c r="G797" s="9" t="s">
        <v>797</v>
      </c>
      <c r="H797" s="9" t="s">
        <v>42</v>
      </c>
      <c r="I797" s="9"/>
      <c r="J797" s="8">
        <v>3</v>
      </c>
      <c r="K797" s="22">
        <v>87</v>
      </c>
      <c r="L797" s="28"/>
      <c r="M797" s="8"/>
      <c r="N797" s="8"/>
    </row>
    <row r="798" s="1" customFormat="1" ht="12.6" customHeight="1" spans="1:14">
      <c r="A798" s="10" t="str">
        <f>IF(B798="户主",COUNTIF($B$5:B798,$B$5),"")</f>
        <v/>
      </c>
      <c r="B798" s="8" t="s">
        <v>21</v>
      </c>
      <c r="C798" s="8" t="s">
        <v>927</v>
      </c>
      <c r="D798" s="9" t="s">
        <v>18</v>
      </c>
      <c r="E798" s="9" t="s">
        <v>47</v>
      </c>
      <c r="F798" s="9"/>
      <c r="G798" s="9" t="s">
        <v>797</v>
      </c>
      <c r="H798" s="9" t="s">
        <v>42</v>
      </c>
      <c r="I798" s="9"/>
      <c r="J798" s="8">
        <v>3</v>
      </c>
      <c r="K798" s="22">
        <v>87</v>
      </c>
      <c r="L798" s="28"/>
      <c r="M798" s="8"/>
      <c r="N798" s="8"/>
    </row>
    <row r="799" s="1" customFormat="1" ht="12.6" customHeight="1" spans="1:14">
      <c r="A799" s="10">
        <f>IF(B799="户主",COUNTIF($B$5:B799,$B$5),"")</f>
        <v>336</v>
      </c>
      <c r="B799" s="8" t="s">
        <v>16</v>
      </c>
      <c r="C799" s="8" t="s">
        <v>928</v>
      </c>
      <c r="D799" s="9" t="s">
        <v>23</v>
      </c>
      <c r="E799" s="9" t="s">
        <v>16</v>
      </c>
      <c r="F799" s="25">
        <v>3</v>
      </c>
      <c r="G799" s="9" t="s">
        <v>795</v>
      </c>
      <c r="H799" s="9" t="s">
        <v>38</v>
      </c>
      <c r="I799" s="20">
        <f>245*F799</f>
        <v>735</v>
      </c>
      <c r="J799" s="8"/>
      <c r="K799" s="8"/>
      <c r="L799" s="8">
        <f>I799+K800+K801</f>
        <v>822</v>
      </c>
      <c r="M799" s="8">
        <v>15</v>
      </c>
      <c r="N799" s="8">
        <f>L799*3+M799</f>
        <v>2481</v>
      </c>
    </row>
    <row r="800" s="1" customFormat="1" ht="12.6" customHeight="1" spans="1:14">
      <c r="A800" s="10" t="str">
        <f>IF(B800="户主",COUNTIF($B$5:B800,$B$5),"")</f>
        <v/>
      </c>
      <c r="B800" s="8" t="s">
        <v>21</v>
      </c>
      <c r="C800" s="8" t="s">
        <v>929</v>
      </c>
      <c r="D800" s="9" t="s">
        <v>23</v>
      </c>
      <c r="E800" s="9" t="s">
        <v>26</v>
      </c>
      <c r="F800" s="9"/>
      <c r="G800" s="9" t="s">
        <v>795</v>
      </c>
      <c r="H800" s="9" t="s">
        <v>38</v>
      </c>
      <c r="I800" s="9"/>
      <c r="J800" s="8">
        <v>3</v>
      </c>
      <c r="K800" s="22">
        <v>87</v>
      </c>
      <c r="L800" s="28"/>
      <c r="M800" s="8"/>
      <c r="N800" s="8"/>
    </row>
    <row r="801" s="1" customFormat="1" ht="12.6" customHeight="1" spans="1:14">
      <c r="A801" s="10" t="str">
        <f>IF(B801="户主",COUNTIF($B$5:B801,$B$5),"")</f>
        <v/>
      </c>
      <c r="B801" s="8" t="s">
        <v>21</v>
      </c>
      <c r="C801" s="8" t="s">
        <v>930</v>
      </c>
      <c r="D801" s="8" t="s">
        <v>23</v>
      </c>
      <c r="E801" s="9" t="s">
        <v>26</v>
      </c>
      <c r="F801" s="9"/>
      <c r="G801" s="9" t="s">
        <v>795</v>
      </c>
      <c r="H801" s="9" t="s">
        <v>38</v>
      </c>
      <c r="I801" s="9"/>
      <c r="J801" s="8"/>
      <c r="K801" s="22"/>
      <c r="L801" s="28"/>
      <c r="M801" s="8"/>
      <c r="N801" s="8"/>
    </row>
    <row r="802" s="1" customFormat="1" ht="12.6" customHeight="1" spans="1:14">
      <c r="A802" s="10">
        <f>IF(B802="户主",COUNTIF($B$5:B802,$B$5),"")</f>
        <v>337</v>
      </c>
      <c r="B802" s="8" t="s">
        <v>16</v>
      </c>
      <c r="C802" s="8" t="s">
        <v>931</v>
      </c>
      <c r="D802" s="9" t="s">
        <v>18</v>
      </c>
      <c r="E802" s="9" t="s">
        <v>16</v>
      </c>
      <c r="F802" s="25">
        <v>3</v>
      </c>
      <c r="G802" s="9" t="s">
        <v>786</v>
      </c>
      <c r="H802" s="9" t="s">
        <v>42</v>
      </c>
      <c r="I802" s="20">
        <f>130*F802</f>
        <v>390</v>
      </c>
      <c r="J802" s="8">
        <v>2</v>
      </c>
      <c r="K802" s="8">
        <v>58</v>
      </c>
      <c r="L802" s="8">
        <f>I802+K802</f>
        <v>448</v>
      </c>
      <c r="M802" s="8">
        <v>15</v>
      </c>
      <c r="N802" s="8">
        <f>L802*3+M802</f>
        <v>1359</v>
      </c>
    </row>
    <row r="803" s="1" customFormat="1" ht="12.6" customHeight="1" spans="1:14">
      <c r="A803" s="10" t="str">
        <f>IF(B803="户主",COUNTIF($B$5:B803,$B$5),"")</f>
        <v/>
      </c>
      <c r="B803" s="8" t="s">
        <v>21</v>
      </c>
      <c r="C803" s="8" t="s">
        <v>932</v>
      </c>
      <c r="D803" s="9" t="s">
        <v>18</v>
      </c>
      <c r="E803" s="9" t="s">
        <v>30</v>
      </c>
      <c r="F803" s="9"/>
      <c r="G803" s="9" t="s">
        <v>786</v>
      </c>
      <c r="H803" s="9" t="s">
        <v>42</v>
      </c>
      <c r="I803" s="9"/>
      <c r="J803" s="8"/>
      <c r="K803" s="8"/>
      <c r="L803" s="28"/>
      <c r="M803" s="8"/>
      <c r="N803" s="8"/>
    </row>
    <row r="804" s="1" customFormat="1" ht="12.6" customHeight="1" spans="1:251">
      <c r="A804" s="30" t="str">
        <f>IF(B804="户主",COUNTIF($B$5:B804,$B$5),"")</f>
        <v/>
      </c>
      <c r="B804" s="8" t="s">
        <v>21</v>
      </c>
      <c r="C804" s="8" t="s">
        <v>933</v>
      </c>
      <c r="D804" s="8" t="s">
        <v>23</v>
      </c>
      <c r="E804" s="8" t="s">
        <v>149</v>
      </c>
      <c r="F804" s="8"/>
      <c r="G804" s="8" t="s">
        <v>786</v>
      </c>
      <c r="H804" s="8" t="s">
        <v>42</v>
      </c>
      <c r="I804" s="21"/>
      <c r="J804" s="8"/>
      <c r="K804" s="8"/>
      <c r="L804" s="8"/>
      <c r="M804" s="8"/>
      <c r="N804" s="8"/>
      <c r="IP804" s="4"/>
      <c r="IQ804" s="4"/>
    </row>
    <row r="805" s="1" customFormat="1" ht="12.6" customHeight="1" spans="1:14">
      <c r="A805" s="10">
        <f>IF(B805="户主",COUNTIF($B$5:B805,$B$5),"")</f>
        <v>338</v>
      </c>
      <c r="B805" s="8" t="s">
        <v>16</v>
      </c>
      <c r="C805" s="8" t="s">
        <v>934</v>
      </c>
      <c r="D805" s="9" t="s">
        <v>23</v>
      </c>
      <c r="E805" s="9" t="s">
        <v>16</v>
      </c>
      <c r="F805" s="25">
        <v>1</v>
      </c>
      <c r="G805" s="9" t="s">
        <v>806</v>
      </c>
      <c r="H805" s="9" t="s">
        <v>20</v>
      </c>
      <c r="I805" s="20">
        <f>F805*289</f>
        <v>289</v>
      </c>
      <c r="J805" s="8"/>
      <c r="K805" s="8"/>
      <c r="L805" s="8">
        <f>I805+K805</f>
        <v>289</v>
      </c>
      <c r="M805" s="8">
        <v>15</v>
      </c>
      <c r="N805" s="8">
        <f>L805*3+M805</f>
        <v>882</v>
      </c>
    </row>
    <row r="806" s="1" customFormat="1" ht="12.6" customHeight="1" spans="1:14">
      <c r="A806" s="10">
        <f>IF(B806="户主",COUNTIF($B$5:B806,$B$5),"")</f>
        <v>339</v>
      </c>
      <c r="B806" s="8" t="s">
        <v>16</v>
      </c>
      <c r="C806" s="8" t="s">
        <v>935</v>
      </c>
      <c r="D806" s="9" t="s">
        <v>18</v>
      </c>
      <c r="E806" s="9" t="s">
        <v>16</v>
      </c>
      <c r="F806" s="25">
        <v>2</v>
      </c>
      <c r="G806" s="9" t="s">
        <v>797</v>
      </c>
      <c r="H806" s="9" t="s">
        <v>20</v>
      </c>
      <c r="I806" s="20">
        <f>289*F806</f>
        <v>578</v>
      </c>
      <c r="J806" s="8"/>
      <c r="K806" s="8"/>
      <c r="L806" s="8">
        <f>I806+K806+K807</f>
        <v>636</v>
      </c>
      <c r="M806" s="8">
        <v>15</v>
      </c>
      <c r="N806" s="8">
        <f>L806*3+M806</f>
        <v>1923</v>
      </c>
    </row>
    <row r="807" s="1" customFormat="1" ht="12.6" customHeight="1" spans="1:14">
      <c r="A807" s="10" t="str">
        <f>IF(B807="户主",COUNTIF($B$5:B807,$B$5),"")</f>
        <v/>
      </c>
      <c r="B807" s="8" t="s">
        <v>21</v>
      </c>
      <c r="C807" s="8" t="s">
        <v>936</v>
      </c>
      <c r="D807" s="8" t="s">
        <v>23</v>
      </c>
      <c r="E807" s="8" t="s">
        <v>149</v>
      </c>
      <c r="F807" s="8" t="s">
        <v>937</v>
      </c>
      <c r="G807" s="9" t="s">
        <v>797</v>
      </c>
      <c r="H807" s="9" t="s">
        <v>20</v>
      </c>
      <c r="I807" s="8"/>
      <c r="J807" s="8">
        <v>2</v>
      </c>
      <c r="K807" s="8">
        <v>58</v>
      </c>
      <c r="L807" s="8"/>
      <c r="M807" s="8"/>
      <c r="N807" s="8"/>
    </row>
    <row r="808" s="1" customFormat="1" ht="12.6" customHeight="1" spans="1:251">
      <c r="A808" s="10">
        <f>IF(B808="户主",COUNTIF($B$5:B808,$B$5),"")</f>
        <v>340</v>
      </c>
      <c r="B808" s="12" t="s">
        <v>16</v>
      </c>
      <c r="C808" s="8" t="s">
        <v>938</v>
      </c>
      <c r="D808" s="8" t="s">
        <v>18</v>
      </c>
      <c r="E808" s="8" t="s">
        <v>16</v>
      </c>
      <c r="F808" s="8">
        <v>2</v>
      </c>
      <c r="G808" s="8" t="s">
        <v>806</v>
      </c>
      <c r="H808" s="8" t="s">
        <v>38</v>
      </c>
      <c r="I808" s="21">
        <f>F808*245</f>
        <v>490</v>
      </c>
      <c r="J808" s="8">
        <v>5</v>
      </c>
      <c r="K808" s="8">
        <v>87</v>
      </c>
      <c r="L808" s="8">
        <f>I808+K808+K809</f>
        <v>577</v>
      </c>
      <c r="M808" s="8">
        <v>15</v>
      </c>
      <c r="N808" s="8">
        <f>L808*3+M808</f>
        <v>1746</v>
      </c>
      <c r="IP808" s="4"/>
      <c r="IQ808" s="4"/>
    </row>
    <row r="809" s="1" customFormat="1" ht="12.6" customHeight="1" spans="1:251">
      <c r="A809" s="10" t="str">
        <f>IF(B809="户主",COUNTIF($B$5:B809,$B$5),"")</f>
        <v/>
      </c>
      <c r="B809" s="10" t="s">
        <v>21</v>
      </c>
      <c r="C809" s="8" t="s">
        <v>939</v>
      </c>
      <c r="D809" s="8" t="s">
        <v>18</v>
      </c>
      <c r="E809" s="8" t="s">
        <v>87</v>
      </c>
      <c r="F809" s="8"/>
      <c r="G809" s="8" t="s">
        <v>806</v>
      </c>
      <c r="H809" s="8" t="s">
        <v>38</v>
      </c>
      <c r="I809" s="8"/>
      <c r="J809" s="8"/>
      <c r="K809" s="8"/>
      <c r="L809" s="8"/>
      <c r="M809" s="8"/>
      <c r="N809" s="8"/>
      <c r="IP809" s="4"/>
      <c r="IQ809" s="4"/>
    </row>
    <row r="810" s="1" customFormat="1" ht="12.6" customHeight="1" spans="1:14">
      <c r="A810" s="8" t="s">
        <v>940</v>
      </c>
      <c r="B810" s="8"/>
      <c r="C810" s="8"/>
      <c r="D810" s="8"/>
      <c r="E810" s="8"/>
      <c r="F810" s="8">
        <v>805</v>
      </c>
      <c r="G810" s="8"/>
      <c r="H810" s="8"/>
      <c r="I810" s="8">
        <v>197090</v>
      </c>
      <c r="J810" s="8"/>
      <c r="K810" s="8">
        <v>23344</v>
      </c>
      <c r="L810" s="8">
        <v>220434</v>
      </c>
      <c r="M810" s="8">
        <v>5100</v>
      </c>
      <c r="N810" s="8">
        <f>L810*3+M810</f>
        <v>666402</v>
      </c>
    </row>
  </sheetData>
  <autoFilter ref="A3:N810">
    <extLst/>
  </autoFilter>
  <mergeCells count="15">
    <mergeCell ref="A1:N1"/>
    <mergeCell ref="A2:N2"/>
    <mergeCell ref="J3:K3"/>
    <mergeCell ref="A810:C810"/>
    <mergeCell ref="A3:A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B3:C4"/>
  </mergeCells>
  <conditionalFormatting sqref="N465">
    <cfRule type="duplicateValues" dxfId="0" priority="4"/>
  </conditionalFormatting>
  <conditionalFormatting sqref="N588">
    <cfRule type="duplicateValues" dxfId="0" priority="6"/>
  </conditionalFormatting>
  <conditionalFormatting sqref="C49:C63 C204:C213 C273 C415 C349:C350 C390:C392 C322 C332 C342 C402:C408 C465 C428:C429 C434 C517:C524 C588 C581:C583 C736:C737 C604:C605 C757:C770">
    <cfRule type="duplicateValues" dxfId="0" priority="18"/>
  </conditionalFormatting>
  <conditionalFormatting sqref="C145 C141:C142 C151 C160:C161 C157 C168 C179 C184:C185 C187:C196">
    <cfRule type="duplicateValues" dxfId="0" priority="17"/>
  </conditionalFormatting>
  <pageMargins left="0.629861111111111" right="0.469444444444444" top="1.1" bottom="0.75" header="0.55" footer="0.509027777777778"/>
  <pageSetup paperSize="9" orientation="portrait"/>
  <headerFooter alignWithMargins="0">
    <oddFooter>&amp;C第 &amp;P 页</oddFooter>
  </headerFooter>
  <ignoredErrors>
    <ignoredError sqref="I711 I750:I7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雷克萨</cp:lastModifiedBy>
  <cp:revision>1</cp:revision>
  <dcterms:created xsi:type="dcterms:W3CDTF">2013-01-31T03:30:00Z</dcterms:created>
  <cp:lastPrinted>2018-06-04T06:29:00Z</cp:lastPrinted>
  <dcterms:modified xsi:type="dcterms:W3CDTF">2018-06-08T08:39:18Z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